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P8" i="1" s="1"/>
  <c r="N8" i="1"/>
  <c r="K8" i="1"/>
  <c r="L8" i="1" s="1"/>
  <c r="M8" i="1" s="1"/>
  <c r="O7" i="1"/>
  <c r="P7" i="1" s="1"/>
  <c r="N7" i="1"/>
  <c r="K7" i="1"/>
  <c r="L7" i="1" s="1"/>
  <c r="M7" i="1" s="1"/>
  <c r="O6" i="1"/>
  <c r="P6" i="1" s="1"/>
  <c r="N6" i="1"/>
  <c r="K6" i="1"/>
  <c r="L6" i="1" s="1"/>
  <c r="M6" i="1" s="1"/>
  <c r="P9" i="1" l="1"/>
</calcChain>
</file>

<file path=xl/sharedStrings.xml><?xml version="1.0" encoding="utf-8"?>
<sst xmlns="http://schemas.openxmlformats.org/spreadsheetml/2006/main" count="37" uniqueCount="31">
  <si>
    <r>
      <t xml:space="preserve"> </t>
    </r>
    <r>
      <rPr>
        <i/>
        <sz val="10"/>
        <color indexed="8"/>
        <rFont val="Times New Roman"/>
        <family val="1"/>
        <charset val="204"/>
      </rPr>
      <t>Приложение № 2 к обоснованию НМЦК</t>
    </r>
  </si>
  <si>
    <t>Расчет начальной (максимальной) цены контракта</t>
  </si>
  <si>
    <r>
      <t>В соответствии со статьей 22 Федерального закона от 05.04.2013 г. N 44-ФЗ «О контрактной системе в сфере закупок товаров, работ, услуг для обеспечения государственных и муниципальных нужд»  использовался метод сопоставимых рыночных цен. Для определения начальной (максимальной) цены контракта были испол</t>
    </r>
    <r>
      <rPr>
        <sz val="10"/>
        <rFont val="Times New Roman"/>
        <family val="1"/>
        <charset val="204"/>
      </rPr>
      <t xml:space="preserve">ьзованы: коммерческие предложения. </t>
    </r>
    <r>
      <rPr>
        <sz val="10"/>
        <color indexed="8"/>
        <rFont val="Times New Roman"/>
        <family val="1"/>
        <charset val="204"/>
      </rPr>
      <t xml:space="preserve">При определении Н(М)ЦК применялся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  </r>
  </si>
  <si>
    <t>№</t>
  </si>
  <si>
    <t>Наименование предмета контракта</t>
  </si>
  <si>
    <t>Наименование изделия</t>
  </si>
  <si>
    <t>Технические характеристики</t>
  </si>
  <si>
    <t>Ед. изм</t>
  </si>
  <si>
    <t>Кол-во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</si>
  <si>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</si>
  <si>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</t>
  </si>
  <si>
    <t>Поставщик 1</t>
  </si>
  <si>
    <t>Поставщик 2</t>
  </si>
  <si>
    <t>Поставщик 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</si>
  <si>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</si>
  <si>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</si>
  <si>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</si>
  <si>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sz val="10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</si>
  <si>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Минимальная цена за единицу изм. по представленным коммерческим предложениям (руб.)</t>
  </si>
  <si>
    <t>Н(М)Ц контракта,
 (руб.)*</t>
  </si>
  <si>
    <t xml:space="preserve">Характеристики указаны в Приложение № 1 к Техническому заданию  </t>
  </si>
  <si>
    <t>ИТОГО</t>
  </si>
  <si>
    <t xml:space="preserve">В начальную (максимальную) цену контракта включены все расходы поставщика, связанные с выполнением условий контракта, в том числе расходы на страхование, уплату пошлин, налогов, сборов и других обязательных платежей, установленных законодательством Российской Федерации, включая расходы на транспортировку.    </t>
  </si>
  <si>
    <t xml:space="preserve">При определении начальной (максимальной) цены контракта, в целях более эффективного использования денежных средств (ст.34 "Принцип эффективности использования бюджетных средств" Бюджетного кодекса Российской Федерации от 31.07.1998  № 145-ФЗ, письмо Минфина России от 16 июня 2017 г. № 24-01-10/37713), установлена цена за единицу измерения, равная минимальному значению цен среди представленных коммерческих предложений. </t>
  </si>
  <si>
    <t xml:space="preserve"> 
Специалист по материально-техническому снабжению                                                                                           Скворцова Надежда Олеговна
</t>
  </si>
  <si>
    <t>Поставка мешков для мусора на 3 и 4 квартал 2026 г.</t>
  </si>
  <si>
    <t xml:space="preserve">Мешок полимерный </t>
  </si>
  <si>
    <t>рулон</t>
  </si>
  <si>
    <r>
      <t xml:space="preserve">Коммерческое предложение (вх. </t>
    </r>
    <r>
      <rPr>
        <b/>
        <sz val="11"/>
        <rFont val="Times New Roman"/>
        <family val="1"/>
        <charset val="204"/>
      </rPr>
      <t>№ 1245-01-22 от 06.08.2026г)</t>
    </r>
  </si>
  <si>
    <r>
      <t xml:space="preserve">Коммерческое предложение (вх. </t>
    </r>
    <r>
      <rPr>
        <b/>
        <sz val="11"/>
        <rFont val="Times New Roman"/>
        <family val="1"/>
        <charset val="204"/>
      </rPr>
      <t>№ 1246-01-22 от 06.08.2026г)</t>
    </r>
  </si>
  <si>
    <r>
      <t xml:space="preserve">Коммерческое предложение   (вх. </t>
    </r>
    <r>
      <rPr>
        <b/>
        <sz val="11"/>
        <rFont val="Times New Roman"/>
        <family val="1"/>
        <charset val="204"/>
      </rPr>
      <t>№1247-01-22 от 06.08.2026г)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</si>
</sst>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right"/>
    </xf>
    <xf numFmtId="0" fontId="6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/>
    <xf numFmtId="0" fontId="14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9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4</xdr:row>
      <xdr:rowOff>952500</xdr:rowOff>
    </xdr:from>
    <xdr:to>
      <xdr:col>13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3810" y="3108960"/>
          <a:ext cx="128397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923925</xdr:rowOff>
    </xdr:from>
    <xdr:to>
      <xdr:col>11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001750" y="308038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81643</xdr:colOff>
      <xdr:row>4</xdr:row>
      <xdr:rowOff>371475</xdr:rowOff>
    </xdr:from>
    <xdr:to>
      <xdr:col>14</xdr:col>
      <xdr:colOff>14968</xdr:colOff>
      <xdr:row>4</xdr:row>
      <xdr:rowOff>733425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609423" y="2527935"/>
          <a:ext cx="148780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326571</xdr:colOff>
      <xdr:row>4</xdr:row>
      <xdr:rowOff>1943100</xdr:rowOff>
    </xdr:from>
    <xdr:to>
      <xdr:col>13</xdr:col>
      <xdr:colOff>478971</xdr:colOff>
      <xdr:row>4</xdr:row>
      <xdr:rowOff>2171700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854351" y="409956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2"/>
  <sheetViews>
    <sheetView tabSelected="1" topLeftCell="B5" zoomScale="70" zoomScaleNormal="70" workbookViewId="0">
      <selection activeCell="P9" sqref="P9"/>
    </sheetView>
  </sheetViews>
  <sheetFormatPr defaultColWidth="9.109375" defaultRowHeight="13.2" x14ac:dyDescent="0.25"/>
  <cols>
    <col min="1" max="1" width="9.109375" style="1"/>
    <col min="2" max="2" width="8.33203125" style="1" customWidth="1"/>
    <col min="3" max="3" width="30" style="1" customWidth="1"/>
    <col min="4" max="4" width="34.33203125" style="1" customWidth="1"/>
    <col min="5" max="5" width="40.33203125" style="1" customWidth="1"/>
    <col min="6" max="6" width="9.88671875" style="1" customWidth="1"/>
    <col min="7" max="7" width="10.109375" style="2" customWidth="1"/>
    <col min="8" max="8" width="15.33203125" style="1" customWidth="1"/>
    <col min="9" max="9" width="14.5546875" style="1" customWidth="1"/>
    <col min="10" max="10" width="15.21875" style="1" customWidth="1"/>
    <col min="11" max="11" width="16.6640625" style="1" customWidth="1"/>
    <col min="12" max="12" width="18.109375" style="1" customWidth="1"/>
    <col min="13" max="13" width="19" style="20" customWidth="1"/>
    <col min="14" max="14" width="22.6640625" style="1" customWidth="1"/>
    <col min="15" max="15" width="16.33203125" style="1" customWidth="1"/>
    <col min="16" max="16" width="17" style="1" customWidth="1"/>
    <col min="17" max="16384" width="9.109375" style="1"/>
  </cols>
  <sheetData>
    <row r="1" spans="2:17" ht="32.25" customHeight="1" x14ac:dyDescent="0.3">
      <c r="K1" s="33" t="s">
        <v>0</v>
      </c>
      <c r="L1" s="34"/>
      <c r="M1" s="34"/>
      <c r="N1" s="34"/>
      <c r="O1" s="34"/>
      <c r="P1" s="34"/>
      <c r="Q1" s="3"/>
    </row>
    <row r="2" spans="2:17" ht="20.399999999999999" x14ac:dyDescent="0.3">
      <c r="D2" s="35" t="s">
        <v>1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4"/>
      <c r="P2" s="4"/>
      <c r="Q2" s="3"/>
    </row>
    <row r="3" spans="2:17" ht="59.25" customHeight="1" x14ac:dyDescent="0.25">
      <c r="C3" s="37" t="s">
        <v>2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2:17" ht="82.8" customHeight="1" x14ac:dyDescent="0.25">
      <c r="B4" s="38" t="s">
        <v>3</v>
      </c>
      <c r="C4" s="39" t="s">
        <v>4</v>
      </c>
      <c r="D4" s="38" t="s">
        <v>5</v>
      </c>
      <c r="E4" s="38" t="s">
        <v>6</v>
      </c>
      <c r="F4" s="38" t="s">
        <v>7</v>
      </c>
      <c r="G4" s="38" t="s">
        <v>8</v>
      </c>
      <c r="H4" s="21" t="s">
        <v>28</v>
      </c>
      <c r="I4" s="21" t="s">
        <v>29</v>
      </c>
      <c r="J4" s="21" t="s">
        <v>30</v>
      </c>
      <c r="K4" s="41" t="s">
        <v>9</v>
      </c>
      <c r="L4" s="41"/>
      <c r="M4" s="41"/>
      <c r="N4" s="24" t="s">
        <v>10</v>
      </c>
      <c r="O4" s="24"/>
      <c r="P4" s="24"/>
    </row>
    <row r="5" spans="2:17" ht="171.6" x14ac:dyDescent="0.25">
      <c r="B5" s="39"/>
      <c r="C5" s="40"/>
      <c r="D5" s="38"/>
      <c r="E5" s="39"/>
      <c r="F5" s="38"/>
      <c r="G5" s="39"/>
      <c r="H5" s="22" t="s">
        <v>11</v>
      </c>
      <c r="I5" s="23" t="s">
        <v>12</v>
      </c>
      <c r="J5" s="23" t="s">
        <v>13</v>
      </c>
      <c r="K5" s="5" t="s">
        <v>14</v>
      </c>
      <c r="L5" s="5" t="s">
        <v>15</v>
      </c>
      <c r="M5" s="5" t="s">
        <v>16</v>
      </c>
      <c r="N5" s="6" t="s">
        <v>17</v>
      </c>
      <c r="O5" s="5" t="s">
        <v>18</v>
      </c>
      <c r="P5" s="7" t="s">
        <v>19</v>
      </c>
    </row>
    <row r="6" spans="2:17" ht="39.9" customHeight="1" x14ac:dyDescent="0.25">
      <c r="B6" s="8">
        <v>1</v>
      </c>
      <c r="C6" s="30" t="s">
        <v>25</v>
      </c>
      <c r="D6" s="10" t="s">
        <v>26</v>
      </c>
      <c r="E6" s="9" t="s">
        <v>20</v>
      </c>
      <c r="F6" s="10" t="s">
        <v>27</v>
      </c>
      <c r="G6" s="11">
        <v>135</v>
      </c>
      <c r="H6" s="12">
        <v>28.57</v>
      </c>
      <c r="I6" s="12">
        <v>28.38</v>
      </c>
      <c r="J6" s="12">
        <v>28.62</v>
      </c>
      <c r="K6" s="13">
        <f t="shared" ref="K6:K8" si="0">(H6+I6+J6)/3</f>
        <v>28.523333333333337</v>
      </c>
      <c r="L6" s="14">
        <f>SQRT(((H6-K6)*(H6-K6)+(I6-K6)*(I6-K6)+(J6-K6)*(J6-K6))/(3-1))</f>
        <v>0.12662279942148486</v>
      </c>
      <c r="M6" s="14">
        <f>L6/K6*100</f>
        <v>0.4439270752184814</v>
      </c>
      <c r="N6" s="15">
        <f t="shared" ref="N6:N8" si="1">(H6+I6+J6)/3</f>
        <v>28.523333333333337</v>
      </c>
      <c r="O6" s="16">
        <f>MIN(H6,I6,J6)</f>
        <v>28.38</v>
      </c>
      <c r="P6" s="16">
        <f t="shared" ref="P6:P8" si="2">O6*G6</f>
        <v>3831.2999999999997</v>
      </c>
    </row>
    <row r="7" spans="2:17" ht="39.9" customHeight="1" x14ac:dyDescent="0.25">
      <c r="B7" s="8">
        <v>2</v>
      </c>
      <c r="C7" s="31"/>
      <c r="D7" s="10" t="s">
        <v>26</v>
      </c>
      <c r="E7" s="9" t="s">
        <v>20</v>
      </c>
      <c r="F7" s="10" t="s">
        <v>27</v>
      </c>
      <c r="G7" s="11">
        <v>62</v>
      </c>
      <c r="H7" s="12">
        <v>173.08</v>
      </c>
      <c r="I7" s="12">
        <v>172.68</v>
      </c>
      <c r="J7" s="12">
        <v>173.88</v>
      </c>
      <c r="K7" s="13">
        <f t="shared" si="0"/>
        <v>173.21333333333334</v>
      </c>
      <c r="L7" s="14">
        <f t="shared" ref="L7" si="3">SQRT(((H7-K7)*(H7-K7)+(I7-K7)*(I7-K7)+(J7-K7)*(J7-K7))/(3-1))</f>
        <v>0.61101009266077178</v>
      </c>
      <c r="M7" s="14">
        <f t="shared" ref="M7" si="4">L7/K7*100</f>
        <v>0.35275003425108059</v>
      </c>
      <c r="N7" s="15">
        <f t="shared" si="1"/>
        <v>173.21333333333334</v>
      </c>
      <c r="O7" s="16">
        <f t="shared" ref="O7" si="5">MIN(H7,I7,J7)</f>
        <v>172.68</v>
      </c>
      <c r="P7" s="16">
        <f t="shared" si="2"/>
        <v>10706.16</v>
      </c>
    </row>
    <row r="8" spans="2:17" ht="39.9" customHeight="1" x14ac:dyDescent="0.25">
      <c r="B8" s="8">
        <v>3</v>
      </c>
      <c r="C8" s="32"/>
      <c r="D8" s="10" t="s">
        <v>26</v>
      </c>
      <c r="E8" s="9" t="s">
        <v>20</v>
      </c>
      <c r="F8" s="10" t="s">
        <v>27</v>
      </c>
      <c r="G8" s="11">
        <v>44</v>
      </c>
      <c r="H8" s="12">
        <v>31.28</v>
      </c>
      <c r="I8" s="12">
        <v>31.04</v>
      </c>
      <c r="J8" s="12">
        <v>31.21</v>
      </c>
      <c r="K8" s="13">
        <f t="shared" si="0"/>
        <v>31.176666666666666</v>
      </c>
      <c r="L8" s="14">
        <f>SQRT(((H8-K8)*(H8-K8)+(I8-K8)*(I8-K8)+(J8-K8)*(J8-K8))/(3-1))</f>
        <v>0.12342339054382519</v>
      </c>
      <c r="M8" s="14">
        <f>L8/K8*100</f>
        <v>0.39588385719178398</v>
      </c>
      <c r="N8" s="15">
        <f t="shared" si="1"/>
        <v>31.176666666666666</v>
      </c>
      <c r="O8" s="16">
        <f>MIN(H8,I8,J8)</f>
        <v>31.04</v>
      </c>
      <c r="P8" s="16">
        <f t="shared" si="2"/>
        <v>1365.76</v>
      </c>
    </row>
    <row r="9" spans="2:17" ht="39.9" customHeight="1" x14ac:dyDescent="0.25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7"/>
      <c r="O9" s="17" t="s">
        <v>21</v>
      </c>
      <c r="P9" s="18">
        <f>SUM(P6:P8)</f>
        <v>15903.22</v>
      </c>
    </row>
    <row r="10" spans="2:17" ht="50.25" customHeight="1" x14ac:dyDescent="0.25">
      <c r="M10" s="1"/>
    </row>
    <row r="11" spans="2:17" s="19" customFormat="1" x14ac:dyDescent="0.25">
      <c r="B11" s="1"/>
      <c r="C11" s="1"/>
      <c r="D11" s="1"/>
      <c r="E11" s="1"/>
      <c r="F11" s="1"/>
      <c r="G11" s="2"/>
      <c r="H11" s="1"/>
      <c r="I11" s="1"/>
      <c r="J11" s="1"/>
      <c r="K11" s="1"/>
      <c r="L11" s="1"/>
      <c r="M11" s="1"/>
      <c r="N11" s="1"/>
      <c r="O11" s="1"/>
      <c r="P11" s="1"/>
    </row>
    <row r="12" spans="2:17" s="19" customFormat="1" x14ac:dyDescent="0.25">
      <c r="B12" s="1"/>
      <c r="C12" s="28" t="s">
        <v>22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2:17" s="19" customFormat="1" x14ac:dyDescent="0.25">
      <c r="B13" s="1"/>
      <c r="C13" s="1"/>
      <c r="D13" s="1"/>
      <c r="E13" s="1"/>
      <c r="F13" s="1"/>
      <c r="G13" s="2"/>
      <c r="H13" s="1"/>
      <c r="I13" s="1"/>
      <c r="J13" s="1"/>
      <c r="K13" s="1"/>
      <c r="L13" s="1"/>
      <c r="M13" s="1"/>
      <c r="N13" s="1"/>
      <c r="O13" s="1"/>
      <c r="P13" s="1"/>
    </row>
    <row r="14" spans="2:17" s="19" customFormat="1" ht="28.5" customHeight="1" x14ac:dyDescent="0.25">
      <c r="B14" s="1"/>
      <c r="C14" s="1"/>
      <c r="D14" s="1"/>
      <c r="E14" s="1"/>
      <c r="F14" s="1"/>
      <c r="G14" s="2"/>
      <c r="H14" s="1"/>
      <c r="I14" s="1"/>
      <c r="J14" s="1"/>
      <c r="K14" s="1"/>
      <c r="L14" s="1"/>
      <c r="M14" s="1"/>
      <c r="N14" s="1"/>
      <c r="O14" s="1"/>
      <c r="P14" s="1"/>
    </row>
    <row r="15" spans="2:17" s="19" customFormat="1" x14ac:dyDescent="0.25">
      <c r="B15" s="1"/>
      <c r="C15" s="28" t="s">
        <v>23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2:17" x14ac:dyDescent="0.25">
      <c r="M16" s="1"/>
    </row>
    <row r="17" spans="4:14" ht="48" customHeight="1" x14ac:dyDescent="0.25">
      <c r="M17" s="1"/>
    </row>
    <row r="18" spans="4:14" x14ac:dyDescent="0.25">
      <c r="D18" s="29" t="s">
        <v>24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4:14" x14ac:dyDescent="0.25"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4:14" x14ac:dyDescent="0.25"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4:14" x14ac:dyDescent="0.25">
      <c r="M21" s="1"/>
    </row>
    <row r="22" spans="4:14" x14ac:dyDescent="0.25">
      <c r="M22" s="1"/>
    </row>
    <row r="23" spans="4:14" x14ac:dyDescent="0.25">
      <c r="M23" s="1"/>
    </row>
    <row r="24" spans="4:14" x14ac:dyDescent="0.25">
      <c r="M24" s="1"/>
    </row>
    <row r="25" spans="4:14" x14ac:dyDescent="0.25">
      <c r="M25" s="1"/>
    </row>
    <row r="26" spans="4:14" x14ac:dyDescent="0.25">
      <c r="M26" s="1"/>
    </row>
    <row r="27" spans="4:14" x14ac:dyDescent="0.25">
      <c r="M27" s="1"/>
    </row>
    <row r="28" spans="4:14" x14ac:dyDescent="0.25">
      <c r="M28" s="1"/>
    </row>
    <row r="29" spans="4:14" x14ac:dyDescent="0.25">
      <c r="M29" s="1"/>
    </row>
    <row r="30" spans="4:14" x14ac:dyDescent="0.25">
      <c r="M30" s="1"/>
    </row>
    <row r="31" spans="4:14" x14ac:dyDescent="0.25">
      <c r="M31" s="1"/>
    </row>
    <row r="32" spans="4:14" x14ac:dyDescent="0.25">
      <c r="M32" s="1"/>
    </row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6" spans="13:13" x14ac:dyDescent="0.25">
      <c r="M36" s="1"/>
    </row>
    <row r="37" spans="13:13" x14ac:dyDescent="0.25">
      <c r="M37" s="1"/>
    </row>
    <row r="38" spans="13:13" x14ac:dyDescent="0.25">
      <c r="M38" s="1"/>
    </row>
    <row r="39" spans="13:13" x14ac:dyDescent="0.25">
      <c r="M39" s="1"/>
    </row>
    <row r="40" spans="13:13" x14ac:dyDescent="0.25">
      <c r="M40" s="1"/>
    </row>
    <row r="41" spans="13:13" x14ac:dyDescent="0.25">
      <c r="M41" s="1"/>
    </row>
    <row r="42" spans="13:13" x14ac:dyDescent="0.25">
      <c r="M42" s="1"/>
    </row>
    <row r="43" spans="13:13" x14ac:dyDescent="0.25">
      <c r="M43" s="1"/>
    </row>
    <row r="44" spans="13:13" x14ac:dyDescent="0.25">
      <c r="M44" s="1"/>
    </row>
    <row r="45" spans="13:13" x14ac:dyDescent="0.25">
      <c r="M45" s="1"/>
    </row>
    <row r="46" spans="13:13" x14ac:dyDescent="0.25">
      <c r="M46" s="1"/>
    </row>
    <row r="47" spans="13:13" x14ac:dyDescent="0.25">
      <c r="M47" s="1"/>
    </row>
    <row r="48" spans="13:13" x14ac:dyDescent="0.25">
      <c r="M48" s="1"/>
    </row>
    <row r="49" spans="13:13" x14ac:dyDescent="0.25">
      <c r="M49" s="1"/>
    </row>
    <row r="50" spans="13:13" x14ac:dyDescent="0.25">
      <c r="M50" s="1"/>
    </row>
    <row r="51" spans="13:13" x14ac:dyDescent="0.25">
      <c r="M51" s="1"/>
    </row>
    <row r="52" spans="13:13" x14ac:dyDescent="0.25">
      <c r="M52" s="1"/>
    </row>
  </sheetData>
  <mergeCells count="16">
    <mergeCell ref="K1:P1"/>
    <mergeCell ref="D2:N2"/>
    <mergeCell ref="C3:P3"/>
    <mergeCell ref="B4:B5"/>
    <mergeCell ref="C4:C5"/>
    <mergeCell ref="D4:D5"/>
    <mergeCell ref="E4:E5"/>
    <mergeCell ref="F4:F5"/>
    <mergeCell ref="G4:G5"/>
    <mergeCell ref="K4:M4"/>
    <mergeCell ref="N4:P4"/>
    <mergeCell ref="B9:N9"/>
    <mergeCell ref="C12:P12"/>
    <mergeCell ref="C15:P15"/>
    <mergeCell ref="D18:N20"/>
    <mergeCell ref="C6:C8"/>
  </mergeCells>
  <conditionalFormatting sqref="H6">
    <cfRule type="expression" dxfId="8" priority="9">
      <formula>H6=MIN($H6:$J6)</formula>
    </cfRule>
  </conditionalFormatting>
  <conditionalFormatting sqref="H7">
    <cfRule type="expression" dxfId="7" priority="8">
      <formula>H7=MIN($H7:$J7)</formula>
    </cfRule>
  </conditionalFormatting>
  <conditionalFormatting sqref="H8">
    <cfRule type="expression" dxfId="6" priority="7">
      <formula>H8=MIN($H8:$J8)</formula>
    </cfRule>
  </conditionalFormatting>
  <conditionalFormatting sqref="I6">
    <cfRule type="expression" dxfId="5" priority="6">
      <formula>I6=MIN($H6:$J6)</formula>
    </cfRule>
  </conditionalFormatting>
  <conditionalFormatting sqref="I7">
    <cfRule type="expression" dxfId="4" priority="5">
      <formula>I7=MIN($H7:$J7)</formula>
    </cfRule>
  </conditionalFormatting>
  <conditionalFormatting sqref="I8">
    <cfRule type="expression" dxfId="3" priority="4">
      <formula>I8=MIN($H8:$J8)</formula>
    </cfRule>
  </conditionalFormatting>
  <conditionalFormatting sqref="J6">
    <cfRule type="expression" dxfId="2" priority="3">
      <formula>J6=MIN($H6:$J6)</formula>
    </cfRule>
  </conditionalFormatting>
  <conditionalFormatting sqref="J7">
    <cfRule type="expression" dxfId="1" priority="2">
      <formula>J7=MIN($H7:$J7)</formula>
    </cfRule>
  </conditionalFormatting>
  <conditionalFormatting sqref="J8">
    <cfRule type="expression" dxfId="0" priority="1">
      <formula>J8=MIN($H8:$J8)</formula>
    </cfRule>
  </conditionalFormatting>
  <pageMargins left="0.7" right="0.7" top="0.75" bottom="0.75" header="0.3" footer="0.3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2026-08-20T06:25:25Z</dcterms:modified>
</cp:coreProperties>
</file>