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2228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M251" i="1" l="1"/>
  <c r="I251" i="1"/>
  <c r="H251" i="1"/>
  <c r="K251" i="1" s="1"/>
  <c r="L251" i="1" s="1"/>
  <c r="M250" i="1"/>
  <c r="I250" i="1"/>
  <c r="H250" i="1"/>
  <c r="K250" i="1" s="1"/>
  <c r="L250" i="1" s="1"/>
  <c r="M249" i="1"/>
  <c r="I249" i="1"/>
  <c r="H249" i="1"/>
  <c r="K249" i="1" s="1"/>
  <c r="L249" i="1" s="1"/>
  <c r="M248" i="1"/>
  <c r="I248" i="1"/>
  <c r="H248" i="1"/>
  <c r="K248" i="1" s="1"/>
  <c r="L248" i="1" s="1"/>
  <c r="M247" i="1"/>
  <c r="I247" i="1"/>
  <c r="H247" i="1"/>
  <c r="K247" i="1" s="1"/>
  <c r="L247" i="1" s="1"/>
  <c r="M246" i="1"/>
  <c r="I246" i="1"/>
  <c r="H246" i="1"/>
  <c r="K246" i="1" s="1"/>
  <c r="L246" i="1" s="1"/>
  <c r="M245" i="1"/>
  <c r="I245" i="1"/>
  <c r="H245" i="1"/>
  <c r="K245" i="1" s="1"/>
  <c r="L245" i="1" s="1"/>
  <c r="M244" i="1"/>
  <c r="I244" i="1"/>
  <c r="H244" i="1"/>
  <c r="K244" i="1" s="1"/>
  <c r="L244" i="1" s="1"/>
  <c r="M243" i="1"/>
  <c r="I243" i="1"/>
  <c r="H243" i="1"/>
  <c r="K243" i="1" s="1"/>
  <c r="L243" i="1" s="1"/>
  <c r="M242" i="1"/>
  <c r="I242" i="1"/>
  <c r="H242" i="1"/>
  <c r="K242" i="1" s="1"/>
  <c r="L242" i="1" s="1"/>
  <c r="M241" i="1"/>
  <c r="I241" i="1"/>
  <c r="H241" i="1"/>
  <c r="K241" i="1" s="1"/>
  <c r="L241" i="1" s="1"/>
  <c r="M240" i="1"/>
  <c r="I240" i="1"/>
  <c r="H240" i="1"/>
  <c r="K240" i="1" s="1"/>
  <c r="L240" i="1" s="1"/>
  <c r="M239" i="1"/>
  <c r="I239" i="1"/>
  <c r="H239" i="1"/>
  <c r="K239" i="1" s="1"/>
  <c r="L239" i="1" s="1"/>
  <c r="M238" i="1"/>
  <c r="I238" i="1"/>
  <c r="H238" i="1"/>
  <c r="K238" i="1" s="1"/>
  <c r="L238" i="1" s="1"/>
  <c r="M237" i="1"/>
  <c r="I237" i="1"/>
  <c r="H237" i="1"/>
  <c r="K237" i="1" s="1"/>
  <c r="L237" i="1" s="1"/>
  <c r="M236" i="1"/>
  <c r="I236" i="1"/>
  <c r="H236" i="1"/>
  <c r="K236" i="1" s="1"/>
  <c r="L236" i="1" s="1"/>
  <c r="M235" i="1"/>
  <c r="I235" i="1"/>
  <c r="H235" i="1"/>
  <c r="K235" i="1" s="1"/>
  <c r="L235" i="1" s="1"/>
  <c r="M234" i="1"/>
  <c r="I234" i="1"/>
  <c r="H234" i="1"/>
  <c r="K234" i="1" s="1"/>
  <c r="L234" i="1" s="1"/>
  <c r="M233" i="1"/>
  <c r="I233" i="1"/>
  <c r="H233" i="1"/>
  <c r="K233" i="1" s="1"/>
  <c r="L233" i="1" s="1"/>
  <c r="M232" i="1"/>
  <c r="I232" i="1"/>
  <c r="H232" i="1"/>
  <c r="K232" i="1" s="1"/>
  <c r="L232" i="1" s="1"/>
  <c r="M231" i="1"/>
  <c r="I231" i="1"/>
  <c r="H231" i="1"/>
  <c r="K231" i="1" s="1"/>
  <c r="L231" i="1" s="1"/>
  <c r="M230" i="1"/>
  <c r="I230" i="1"/>
  <c r="H230" i="1"/>
  <c r="K230" i="1" s="1"/>
  <c r="L230" i="1" s="1"/>
  <c r="M229" i="1"/>
  <c r="I229" i="1"/>
  <c r="H229" i="1"/>
  <c r="K229" i="1" s="1"/>
  <c r="L229" i="1" s="1"/>
  <c r="M228" i="1"/>
  <c r="I228" i="1"/>
  <c r="H228" i="1"/>
  <c r="K228" i="1" s="1"/>
  <c r="L228" i="1" s="1"/>
  <c r="M227" i="1"/>
  <c r="I227" i="1"/>
  <c r="H227" i="1"/>
  <c r="K227" i="1" s="1"/>
  <c r="L227" i="1" s="1"/>
  <c r="M226" i="1"/>
  <c r="I226" i="1"/>
  <c r="H226" i="1"/>
  <c r="K226" i="1" s="1"/>
  <c r="L226" i="1" s="1"/>
  <c r="M225" i="1"/>
  <c r="I225" i="1"/>
  <c r="H225" i="1"/>
  <c r="K225" i="1" s="1"/>
  <c r="L225" i="1" s="1"/>
  <c r="M224" i="1"/>
  <c r="I224" i="1"/>
  <c r="H224" i="1"/>
  <c r="K224" i="1" s="1"/>
  <c r="L224" i="1" s="1"/>
  <c r="M223" i="1"/>
  <c r="I223" i="1"/>
  <c r="H223" i="1"/>
  <c r="K223" i="1" s="1"/>
  <c r="L223" i="1" s="1"/>
  <c r="M222" i="1"/>
  <c r="I222" i="1"/>
  <c r="H222" i="1"/>
  <c r="K222" i="1" s="1"/>
  <c r="L222" i="1" s="1"/>
  <c r="M221" i="1"/>
  <c r="I221" i="1"/>
  <c r="H221" i="1"/>
  <c r="K221" i="1" s="1"/>
  <c r="L221" i="1" s="1"/>
  <c r="M220" i="1"/>
  <c r="I220" i="1"/>
  <c r="H220" i="1"/>
  <c r="K220" i="1" s="1"/>
  <c r="L220" i="1" s="1"/>
  <c r="M219" i="1"/>
  <c r="I219" i="1"/>
  <c r="H219" i="1"/>
  <c r="K219" i="1" s="1"/>
  <c r="L219" i="1" s="1"/>
  <c r="M218" i="1"/>
  <c r="I218" i="1"/>
  <c r="H218" i="1"/>
  <c r="K218" i="1" s="1"/>
  <c r="L218" i="1" s="1"/>
  <c r="M217" i="1"/>
  <c r="I217" i="1"/>
  <c r="H217" i="1"/>
  <c r="K217" i="1" s="1"/>
  <c r="L217" i="1" s="1"/>
  <c r="M216" i="1"/>
  <c r="I216" i="1"/>
  <c r="H216" i="1"/>
  <c r="K216" i="1" s="1"/>
  <c r="L216" i="1" s="1"/>
  <c r="M215" i="1"/>
  <c r="I215" i="1"/>
  <c r="H215" i="1"/>
  <c r="K215" i="1" s="1"/>
  <c r="L215" i="1" s="1"/>
  <c r="M214" i="1"/>
  <c r="I214" i="1"/>
  <c r="H214" i="1"/>
  <c r="K214" i="1" s="1"/>
  <c r="L214" i="1" s="1"/>
  <c r="M213" i="1"/>
  <c r="I213" i="1"/>
  <c r="H213" i="1"/>
  <c r="K213" i="1" s="1"/>
  <c r="L213" i="1" s="1"/>
  <c r="M212" i="1"/>
  <c r="I212" i="1"/>
  <c r="H212" i="1"/>
  <c r="K212" i="1" s="1"/>
  <c r="L212" i="1" s="1"/>
  <c r="M211" i="1"/>
  <c r="I211" i="1"/>
  <c r="H211" i="1"/>
  <c r="K211" i="1" s="1"/>
  <c r="L211" i="1" s="1"/>
  <c r="M210" i="1"/>
  <c r="I210" i="1"/>
  <c r="H210" i="1"/>
  <c r="K210" i="1" s="1"/>
  <c r="L210" i="1" s="1"/>
  <c r="M209" i="1"/>
  <c r="I209" i="1"/>
  <c r="H209" i="1"/>
  <c r="K209" i="1" s="1"/>
  <c r="L209" i="1" s="1"/>
  <c r="M208" i="1"/>
  <c r="I208" i="1"/>
  <c r="H208" i="1"/>
  <c r="K208" i="1" s="1"/>
  <c r="L208" i="1" s="1"/>
  <c r="M207" i="1"/>
  <c r="I207" i="1"/>
  <c r="H207" i="1"/>
  <c r="K207" i="1" s="1"/>
  <c r="L207" i="1" s="1"/>
  <c r="M206" i="1"/>
  <c r="I206" i="1"/>
  <c r="H206" i="1"/>
  <c r="K206" i="1" s="1"/>
  <c r="L206" i="1" s="1"/>
  <c r="M205" i="1"/>
  <c r="I205" i="1"/>
  <c r="H205" i="1"/>
  <c r="K205" i="1" s="1"/>
  <c r="L205" i="1" s="1"/>
  <c r="M204" i="1"/>
  <c r="I204" i="1"/>
  <c r="H204" i="1"/>
  <c r="K204" i="1" s="1"/>
  <c r="L204" i="1" s="1"/>
  <c r="M203" i="1"/>
  <c r="I203" i="1"/>
  <c r="H203" i="1"/>
  <c r="K203" i="1" s="1"/>
  <c r="L203" i="1" s="1"/>
  <c r="M202" i="1"/>
  <c r="I202" i="1"/>
  <c r="H202" i="1"/>
  <c r="K202" i="1" s="1"/>
  <c r="L202" i="1" s="1"/>
  <c r="M201" i="1"/>
  <c r="I201" i="1"/>
  <c r="H201" i="1"/>
  <c r="K201" i="1" s="1"/>
  <c r="L201" i="1" s="1"/>
  <c r="M200" i="1"/>
  <c r="I200" i="1"/>
  <c r="H200" i="1"/>
  <c r="K200" i="1" s="1"/>
  <c r="L200" i="1" s="1"/>
  <c r="M199" i="1"/>
  <c r="I199" i="1"/>
  <c r="H199" i="1"/>
  <c r="K199" i="1" s="1"/>
  <c r="L199" i="1" s="1"/>
  <c r="M198" i="1"/>
  <c r="I198" i="1"/>
  <c r="H198" i="1"/>
  <c r="K198" i="1" s="1"/>
  <c r="L198" i="1" s="1"/>
  <c r="M197" i="1"/>
  <c r="I197" i="1"/>
  <c r="H197" i="1"/>
  <c r="K197" i="1" s="1"/>
  <c r="L197" i="1" s="1"/>
  <c r="M196" i="1"/>
  <c r="I196" i="1"/>
  <c r="H196" i="1"/>
  <c r="K196" i="1" s="1"/>
  <c r="L196" i="1" s="1"/>
  <c r="M195" i="1"/>
  <c r="I195" i="1"/>
  <c r="H195" i="1"/>
  <c r="K195" i="1" s="1"/>
  <c r="L195" i="1" s="1"/>
  <c r="M194" i="1"/>
  <c r="I194" i="1"/>
  <c r="H194" i="1"/>
  <c r="K194" i="1" s="1"/>
  <c r="L194" i="1" s="1"/>
  <c r="M193" i="1"/>
  <c r="I193" i="1"/>
  <c r="H193" i="1"/>
  <c r="K193" i="1" s="1"/>
  <c r="L193" i="1" s="1"/>
  <c r="M192" i="1"/>
  <c r="I192" i="1"/>
  <c r="H192" i="1"/>
  <c r="K192" i="1" s="1"/>
  <c r="L192" i="1" s="1"/>
  <c r="M191" i="1"/>
  <c r="I191" i="1"/>
  <c r="H191" i="1"/>
  <c r="K191" i="1" s="1"/>
  <c r="L191" i="1" s="1"/>
  <c r="M190" i="1"/>
  <c r="I190" i="1"/>
  <c r="H190" i="1"/>
  <c r="K190" i="1" s="1"/>
  <c r="L190" i="1" s="1"/>
  <c r="M189" i="1"/>
  <c r="I189" i="1"/>
  <c r="H189" i="1"/>
  <c r="K189" i="1" s="1"/>
  <c r="L189" i="1" s="1"/>
  <c r="M188" i="1"/>
  <c r="I188" i="1"/>
  <c r="H188" i="1"/>
  <c r="K188" i="1" s="1"/>
  <c r="L188" i="1" s="1"/>
  <c r="M187" i="1"/>
  <c r="I187" i="1"/>
  <c r="H187" i="1"/>
  <c r="K187" i="1" s="1"/>
  <c r="L187" i="1" s="1"/>
  <c r="M186" i="1"/>
  <c r="I186" i="1"/>
  <c r="H186" i="1"/>
  <c r="K186" i="1" s="1"/>
  <c r="L186" i="1" s="1"/>
  <c r="M185" i="1"/>
  <c r="I185" i="1"/>
  <c r="H185" i="1"/>
  <c r="K185" i="1" s="1"/>
  <c r="L185" i="1" s="1"/>
  <c r="M184" i="1"/>
  <c r="I184" i="1"/>
  <c r="H184" i="1"/>
  <c r="M183" i="1"/>
  <c r="I183" i="1"/>
  <c r="H183" i="1"/>
  <c r="K183" i="1" s="1"/>
  <c r="L183" i="1" s="1"/>
  <c r="M182" i="1"/>
  <c r="I182" i="1"/>
  <c r="H182" i="1"/>
  <c r="K182" i="1" s="1"/>
  <c r="L182" i="1" s="1"/>
  <c r="M181" i="1"/>
  <c r="I181" i="1"/>
  <c r="H181" i="1"/>
  <c r="K181" i="1" s="1"/>
  <c r="L181" i="1" s="1"/>
  <c r="M180" i="1"/>
  <c r="I180" i="1"/>
  <c r="H180" i="1"/>
  <c r="K180" i="1" s="1"/>
  <c r="L180" i="1" s="1"/>
  <c r="M179" i="1"/>
  <c r="I179" i="1"/>
  <c r="H179" i="1"/>
  <c r="K179" i="1" s="1"/>
  <c r="L179" i="1" s="1"/>
  <c r="M177" i="1"/>
  <c r="I177" i="1"/>
  <c r="H177" i="1"/>
  <c r="K177" i="1" s="1"/>
  <c r="L177" i="1" s="1"/>
  <c r="M176" i="1"/>
  <c r="I176" i="1"/>
  <c r="H176" i="1"/>
  <c r="K176" i="1" s="1"/>
  <c r="L176" i="1" s="1"/>
  <c r="M175" i="1"/>
  <c r="I175" i="1"/>
  <c r="H175" i="1"/>
  <c r="K175" i="1" s="1"/>
  <c r="L175" i="1" s="1"/>
  <c r="M174" i="1"/>
  <c r="I174" i="1"/>
  <c r="H174" i="1"/>
  <c r="K174" i="1" s="1"/>
  <c r="L174" i="1" s="1"/>
  <c r="M173" i="1"/>
  <c r="I173" i="1"/>
  <c r="H173" i="1"/>
  <c r="K173" i="1" s="1"/>
  <c r="L173" i="1" s="1"/>
  <c r="M172" i="1"/>
  <c r="I172" i="1"/>
  <c r="H172" i="1"/>
  <c r="K172" i="1" s="1"/>
  <c r="L172" i="1" s="1"/>
  <c r="M171" i="1"/>
  <c r="I171" i="1"/>
  <c r="H171" i="1"/>
  <c r="K171" i="1" s="1"/>
  <c r="L171" i="1" s="1"/>
  <c r="M170" i="1"/>
  <c r="I170" i="1"/>
  <c r="H170" i="1"/>
  <c r="K170" i="1" s="1"/>
  <c r="L170" i="1" s="1"/>
  <c r="M169" i="1"/>
  <c r="I169" i="1"/>
  <c r="H169" i="1"/>
  <c r="K169" i="1" s="1"/>
  <c r="L169" i="1" s="1"/>
  <c r="M168" i="1"/>
  <c r="I168" i="1"/>
  <c r="H168" i="1"/>
  <c r="K168" i="1" s="1"/>
  <c r="L168" i="1" s="1"/>
  <c r="M167" i="1"/>
  <c r="I167" i="1"/>
  <c r="H167" i="1"/>
  <c r="K167" i="1" s="1"/>
  <c r="L167" i="1" s="1"/>
  <c r="M166" i="1"/>
  <c r="I166" i="1"/>
  <c r="H166" i="1"/>
  <c r="K166" i="1" s="1"/>
  <c r="L166" i="1" s="1"/>
  <c r="M165" i="1"/>
  <c r="I165" i="1"/>
  <c r="H165" i="1"/>
  <c r="K165" i="1" s="1"/>
  <c r="L165" i="1" s="1"/>
  <c r="M164" i="1"/>
  <c r="I164" i="1"/>
  <c r="H164" i="1"/>
  <c r="K164" i="1" s="1"/>
  <c r="L164" i="1" s="1"/>
  <c r="M163" i="1"/>
  <c r="I163" i="1"/>
  <c r="H163" i="1"/>
  <c r="K163" i="1" s="1"/>
  <c r="L163" i="1" s="1"/>
  <c r="M162" i="1"/>
  <c r="I162" i="1"/>
  <c r="H162" i="1"/>
  <c r="K162" i="1" s="1"/>
  <c r="L162" i="1" s="1"/>
  <c r="M161" i="1"/>
  <c r="I161" i="1"/>
  <c r="H161" i="1"/>
  <c r="K161" i="1" s="1"/>
  <c r="L161" i="1" s="1"/>
  <c r="M160" i="1"/>
  <c r="I160" i="1"/>
  <c r="H160" i="1"/>
  <c r="K160" i="1" s="1"/>
  <c r="L160" i="1" s="1"/>
  <c r="M159" i="1"/>
  <c r="I159" i="1"/>
  <c r="H159" i="1"/>
  <c r="K159" i="1" s="1"/>
  <c r="L159" i="1" s="1"/>
  <c r="M158" i="1"/>
  <c r="I158" i="1"/>
  <c r="H158" i="1"/>
  <c r="K158" i="1" s="1"/>
  <c r="L158" i="1" s="1"/>
  <c r="M157" i="1"/>
  <c r="I157" i="1"/>
  <c r="H157" i="1"/>
  <c r="K157" i="1" s="1"/>
  <c r="L157" i="1" s="1"/>
  <c r="M156" i="1"/>
  <c r="I156" i="1"/>
  <c r="H156" i="1"/>
  <c r="K156" i="1" s="1"/>
  <c r="L156" i="1" s="1"/>
  <c r="M155" i="1"/>
  <c r="I155" i="1"/>
  <c r="H155" i="1"/>
  <c r="K155" i="1" s="1"/>
  <c r="L155" i="1" s="1"/>
  <c r="M154" i="1"/>
  <c r="I154" i="1"/>
  <c r="H154" i="1"/>
  <c r="K154" i="1" s="1"/>
  <c r="L154" i="1" s="1"/>
  <c r="M153" i="1"/>
  <c r="I153" i="1"/>
  <c r="H153" i="1"/>
  <c r="K153" i="1" s="1"/>
  <c r="L153" i="1" s="1"/>
  <c r="M152" i="1"/>
  <c r="I152" i="1"/>
  <c r="H152" i="1"/>
  <c r="K152" i="1" s="1"/>
  <c r="L152" i="1" s="1"/>
  <c r="M151" i="1"/>
  <c r="I151" i="1"/>
  <c r="H151" i="1"/>
  <c r="K151" i="1" s="1"/>
  <c r="L151" i="1" s="1"/>
  <c r="M150" i="1"/>
  <c r="I150" i="1"/>
  <c r="H150" i="1"/>
  <c r="K150" i="1" s="1"/>
  <c r="L150" i="1" s="1"/>
  <c r="H178" i="1"/>
  <c r="K178" i="1" s="1"/>
  <c r="L178" i="1" s="1"/>
  <c r="I178" i="1"/>
  <c r="M178" i="1"/>
  <c r="J249" i="1" l="1"/>
  <c r="J248" i="1"/>
  <c r="J204" i="1"/>
  <c r="J211" i="1"/>
  <c r="J200" i="1"/>
  <c r="J198" i="1"/>
  <c r="J154" i="1"/>
  <c r="J220" i="1"/>
  <c r="J228" i="1"/>
  <c r="J236" i="1"/>
  <c r="J232" i="1"/>
  <c r="J240" i="1"/>
  <c r="J212" i="1"/>
  <c r="J202" i="1"/>
  <c r="J201" i="1"/>
  <c r="J192" i="1"/>
  <c r="J170" i="1"/>
  <c r="J185" i="1"/>
  <c r="J209" i="1"/>
  <c r="J151" i="1"/>
  <c r="J189" i="1"/>
  <c r="J197" i="1"/>
  <c r="J215" i="1"/>
  <c r="J223" i="1"/>
  <c r="J178" i="1"/>
  <c r="J165" i="1"/>
  <c r="J187" i="1"/>
  <c r="J213" i="1"/>
  <c r="J230" i="1"/>
  <c r="J238" i="1"/>
  <c r="J160" i="1"/>
  <c r="J195" i="1"/>
  <c r="J210" i="1"/>
  <c r="J218" i="1"/>
  <c r="J231" i="1"/>
  <c r="J241" i="1"/>
  <c r="J244" i="1"/>
  <c r="J158" i="1"/>
  <c r="J183" i="1"/>
  <c r="J203" i="1"/>
  <c r="J208" i="1"/>
  <c r="J216" i="1"/>
  <c r="J237" i="1"/>
  <c r="J247" i="1"/>
  <c r="J224" i="1"/>
  <c r="J156" i="1"/>
  <c r="J164" i="1"/>
  <c r="J206" i="1"/>
  <c r="J214" i="1"/>
  <c r="J222" i="1"/>
  <c r="J235" i="1"/>
  <c r="J184" i="1"/>
  <c r="J194" i="1"/>
  <c r="J225" i="1"/>
  <c r="J233" i="1"/>
  <c r="J179" i="1"/>
  <c r="J181" i="1"/>
  <c r="J193" i="1"/>
  <c r="J207" i="1"/>
  <c r="J155" i="1"/>
  <c r="J163" i="1"/>
  <c r="J173" i="1"/>
  <c r="J191" i="1"/>
  <c r="J205" i="1"/>
  <c r="J227" i="1"/>
  <c r="J229" i="1"/>
  <c r="J243" i="1"/>
  <c r="J245" i="1"/>
  <c r="J171" i="1"/>
  <c r="J176" i="1"/>
  <c r="J234" i="1"/>
  <c r="J250" i="1"/>
  <c r="J152" i="1"/>
  <c r="J153" i="1"/>
  <c r="J182" i="1"/>
  <c r="J239" i="1"/>
  <c r="J180" i="1"/>
  <c r="K184" i="1"/>
  <c r="L184" i="1" s="1"/>
  <c r="J199" i="1"/>
  <c r="J219" i="1"/>
  <c r="J221" i="1"/>
  <c r="J251" i="1"/>
  <c r="J217" i="1"/>
  <c r="J242" i="1"/>
  <c r="J188" i="1"/>
  <c r="J196" i="1"/>
  <c r="J169" i="1"/>
  <c r="J167" i="1"/>
  <c r="J150" i="1"/>
  <c r="J161" i="1"/>
  <c r="J174" i="1"/>
  <c r="J186" i="1"/>
  <c r="J190" i="1"/>
  <c r="J226" i="1"/>
  <c r="J246" i="1"/>
  <c r="J159" i="1"/>
  <c r="J157" i="1"/>
  <c r="J166" i="1"/>
  <c r="J172" i="1"/>
  <c r="J177" i="1"/>
  <c r="J162" i="1"/>
  <c r="J168" i="1"/>
  <c r="J175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H18" i="1"/>
  <c r="K18" i="1" s="1"/>
  <c r="L18" i="1" s="1"/>
  <c r="H19" i="1"/>
  <c r="K19" i="1" s="1"/>
  <c r="L19" i="1" s="1"/>
  <c r="H20" i="1"/>
  <c r="K20" i="1" s="1"/>
  <c r="L20" i="1" s="1"/>
  <c r="H21" i="1"/>
  <c r="K21" i="1" s="1"/>
  <c r="L21" i="1" s="1"/>
  <c r="H22" i="1"/>
  <c r="K22" i="1" s="1"/>
  <c r="L22" i="1" s="1"/>
  <c r="H23" i="1"/>
  <c r="K23" i="1" s="1"/>
  <c r="L23" i="1" s="1"/>
  <c r="H24" i="1"/>
  <c r="K24" i="1" s="1"/>
  <c r="L24" i="1" s="1"/>
  <c r="H25" i="1"/>
  <c r="K25" i="1" s="1"/>
  <c r="L25" i="1" s="1"/>
  <c r="H26" i="1"/>
  <c r="K26" i="1" s="1"/>
  <c r="L26" i="1" s="1"/>
  <c r="H27" i="1"/>
  <c r="K27" i="1" s="1"/>
  <c r="L27" i="1" s="1"/>
  <c r="H28" i="1"/>
  <c r="K28" i="1" s="1"/>
  <c r="L28" i="1" s="1"/>
  <c r="H29" i="1"/>
  <c r="K29" i="1" s="1"/>
  <c r="L29" i="1" s="1"/>
  <c r="H30" i="1"/>
  <c r="K30" i="1" s="1"/>
  <c r="L30" i="1" s="1"/>
  <c r="H31" i="1"/>
  <c r="K31" i="1" s="1"/>
  <c r="L31" i="1" s="1"/>
  <c r="H32" i="1"/>
  <c r="K32" i="1" s="1"/>
  <c r="L32" i="1" s="1"/>
  <c r="H33" i="1"/>
  <c r="K33" i="1" s="1"/>
  <c r="L33" i="1" s="1"/>
  <c r="H34" i="1"/>
  <c r="K34" i="1" s="1"/>
  <c r="L34" i="1" s="1"/>
  <c r="H35" i="1"/>
  <c r="K35" i="1" s="1"/>
  <c r="L35" i="1" s="1"/>
  <c r="H36" i="1"/>
  <c r="K36" i="1" s="1"/>
  <c r="L36" i="1" s="1"/>
  <c r="H37" i="1"/>
  <c r="K37" i="1" s="1"/>
  <c r="L37" i="1" s="1"/>
  <c r="H38" i="1"/>
  <c r="K38" i="1" s="1"/>
  <c r="L38" i="1" s="1"/>
  <c r="H39" i="1"/>
  <c r="K39" i="1" s="1"/>
  <c r="L39" i="1" s="1"/>
  <c r="H40" i="1"/>
  <c r="K40" i="1" s="1"/>
  <c r="L40" i="1" s="1"/>
  <c r="H41" i="1"/>
  <c r="K41" i="1" s="1"/>
  <c r="L41" i="1" s="1"/>
  <c r="H42" i="1"/>
  <c r="K42" i="1" s="1"/>
  <c r="L42" i="1" s="1"/>
  <c r="H43" i="1"/>
  <c r="K43" i="1" s="1"/>
  <c r="L43" i="1" s="1"/>
  <c r="H44" i="1"/>
  <c r="K44" i="1" s="1"/>
  <c r="L44" i="1" s="1"/>
  <c r="H45" i="1"/>
  <c r="K45" i="1" s="1"/>
  <c r="L45" i="1" s="1"/>
  <c r="H46" i="1"/>
  <c r="K46" i="1" s="1"/>
  <c r="L46" i="1" s="1"/>
  <c r="H47" i="1"/>
  <c r="K47" i="1" s="1"/>
  <c r="L47" i="1" s="1"/>
  <c r="H48" i="1"/>
  <c r="K48" i="1" s="1"/>
  <c r="L48" i="1" s="1"/>
  <c r="H49" i="1"/>
  <c r="K49" i="1" s="1"/>
  <c r="L49" i="1" s="1"/>
  <c r="H50" i="1"/>
  <c r="H51" i="1"/>
  <c r="K51" i="1" s="1"/>
  <c r="L51" i="1" s="1"/>
  <c r="H52" i="1"/>
  <c r="K52" i="1" s="1"/>
  <c r="L52" i="1" s="1"/>
  <c r="H53" i="1"/>
  <c r="K53" i="1" s="1"/>
  <c r="L53" i="1" s="1"/>
  <c r="H54" i="1"/>
  <c r="K54" i="1" s="1"/>
  <c r="L54" i="1" s="1"/>
  <c r="H55" i="1"/>
  <c r="K55" i="1" s="1"/>
  <c r="L55" i="1" s="1"/>
  <c r="H56" i="1"/>
  <c r="K56" i="1" s="1"/>
  <c r="L56" i="1" s="1"/>
  <c r="H57" i="1"/>
  <c r="K57" i="1" s="1"/>
  <c r="L57" i="1" s="1"/>
  <c r="H58" i="1"/>
  <c r="K58" i="1" s="1"/>
  <c r="L58" i="1" s="1"/>
  <c r="H59" i="1"/>
  <c r="K59" i="1" s="1"/>
  <c r="L59" i="1" s="1"/>
  <c r="H60" i="1"/>
  <c r="K60" i="1" s="1"/>
  <c r="L60" i="1" s="1"/>
  <c r="H61" i="1"/>
  <c r="K61" i="1" s="1"/>
  <c r="L61" i="1" s="1"/>
  <c r="H62" i="1"/>
  <c r="K62" i="1" s="1"/>
  <c r="L62" i="1" s="1"/>
  <c r="H63" i="1"/>
  <c r="K63" i="1" s="1"/>
  <c r="L63" i="1" s="1"/>
  <c r="H64" i="1"/>
  <c r="K64" i="1" s="1"/>
  <c r="L64" i="1" s="1"/>
  <c r="H65" i="1"/>
  <c r="K65" i="1" s="1"/>
  <c r="L65" i="1" s="1"/>
  <c r="H66" i="1"/>
  <c r="K66" i="1" s="1"/>
  <c r="L66" i="1" s="1"/>
  <c r="H67" i="1"/>
  <c r="K67" i="1" s="1"/>
  <c r="L67" i="1" s="1"/>
  <c r="H68" i="1"/>
  <c r="K68" i="1" s="1"/>
  <c r="L68" i="1" s="1"/>
  <c r="H69" i="1"/>
  <c r="K69" i="1" s="1"/>
  <c r="L69" i="1" s="1"/>
  <c r="H70" i="1"/>
  <c r="K70" i="1" s="1"/>
  <c r="L70" i="1" s="1"/>
  <c r="H71" i="1"/>
  <c r="K71" i="1" s="1"/>
  <c r="L71" i="1" s="1"/>
  <c r="H72" i="1"/>
  <c r="K72" i="1" s="1"/>
  <c r="L72" i="1" s="1"/>
  <c r="H73" i="1"/>
  <c r="K73" i="1" s="1"/>
  <c r="L73" i="1" s="1"/>
  <c r="H74" i="1"/>
  <c r="K74" i="1" s="1"/>
  <c r="L74" i="1" s="1"/>
  <c r="H75" i="1"/>
  <c r="K75" i="1" s="1"/>
  <c r="L75" i="1" s="1"/>
  <c r="H76" i="1"/>
  <c r="K76" i="1" s="1"/>
  <c r="L76" i="1" s="1"/>
  <c r="H77" i="1"/>
  <c r="K77" i="1" s="1"/>
  <c r="L77" i="1" s="1"/>
  <c r="H78" i="1"/>
  <c r="K78" i="1" s="1"/>
  <c r="L78" i="1" s="1"/>
  <c r="H79" i="1"/>
  <c r="K79" i="1" s="1"/>
  <c r="L79" i="1" s="1"/>
  <c r="H80" i="1"/>
  <c r="K80" i="1" s="1"/>
  <c r="L80" i="1" s="1"/>
  <c r="H81" i="1"/>
  <c r="K81" i="1" s="1"/>
  <c r="L81" i="1" s="1"/>
  <c r="H82" i="1"/>
  <c r="K82" i="1" s="1"/>
  <c r="L82" i="1" s="1"/>
  <c r="H83" i="1"/>
  <c r="K83" i="1" s="1"/>
  <c r="L83" i="1" s="1"/>
  <c r="H84" i="1"/>
  <c r="K84" i="1" s="1"/>
  <c r="L84" i="1" s="1"/>
  <c r="H85" i="1"/>
  <c r="K85" i="1" s="1"/>
  <c r="L85" i="1" s="1"/>
  <c r="H86" i="1"/>
  <c r="K86" i="1" s="1"/>
  <c r="L86" i="1" s="1"/>
  <c r="H87" i="1"/>
  <c r="K87" i="1" s="1"/>
  <c r="L87" i="1" s="1"/>
  <c r="H88" i="1"/>
  <c r="H89" i="1"/>
  <c r="K89" i="1" s="1"/>
  <c r="L89" i="1" s="1"/>
  <c r="H90" i="1"/>
  <c r="K90" i="1" s="1"/>
  <c r="L90" i="1" s="1"/>
  <c r="H91" i="1"/>
  <c r="K91" i="1" s="1"/>
  <c r="L91" i="1" s="1"/>
  <c r="H92" i="1"/>
  <c r="J92" i="1" s="1"/>
  <c r="H93" i="1"/>
  <c r="K93" i="1" s="1"/>
  <c r="L93" i="1" s="1"/>
  <c r="H94" i="1"/>
  <c r="K94" i="1" s="1"/>
  <c r="L94" i="1" s="1"/>
  <c r="H95" i="1"/>
  <c r="K95" i="1" s="1"/>
  <c r="L95" i="1" s="1"/>
  <c r="H96" i="1"/>
  <c r="J96" i="1" s="1"/>
  <c r="H97" i="1"/>
  <c r="K97" i="1" s="1"/>
  <c r="L97" i="1" s="1"/>
  <c r="H98" i="1"/>
  <c r="K98" i="1" s="1"/>
  <c r="L98" i="1" s="1"/>
  <c r="H99" i="1"/>
  <c r="K99" i="1" s="1"/>
  <c r="L99" i="1" s="1"/>
  <c r="H100" i="1"/>
  <c r="J100" i="1" s="1"/>
  <c r="H101" i="1"/>
  <c r="K101" i="1" s="1"/>
  <c r="L101" i="1" s="1"/>
  <c r="H102" i="1"/>
  <c r="K102" i="1" s="1"/>
  <c r="L102" i="1" s="1"/>
  <c r="H103" i="1"/>
  <c r="K103" i="1" s="1"/>
  <c r="L103" i="1" s="1"/>
  <c r="H104" i="1"/>
  <c r="K104" i="1" s="1"/>
  <c r="L104" i="1" s="1"/>
  <c r="H105" i="1"/>
  <c r="K105" i="1" s="1"/>
  <c r="L105" i="1" s="1"/>
  <c r="H106" i="1"/>
  <c r="K106" i="1" s="1"/>
  <c r="L106" i="1" s="1"/>
  <c r="H107" i="1"/>
  <c r="K107" i="1" s="1"/>
  <c r="L107" i="1" s="1"/>
  <c r="H108" i="1"/>
  <c r="K108" i="1" s="1"/>
  <c r="L108" i="1" s="1"/>
  <c r="H109" i="1"/>
  <c r="K109" i="1" s="1"/>
  <c r="L109" i="1" s="1"/>
  <c r="H110" i="1"/>
  <c r="K110" i="1" s="1"/>
  <c r="L110" i="1" s="1"/>
  <c r="H111" i="1"/>
  <c r="K111" i="1" s="1"/>
  <c r="L111" i="1" s="1"/>
  <c r="H112" i="1"/>
  <c r="K112" i="1" s="1"/>
  <c r="L112" i="1" s="1"/>
  <c r="H113" i="1"/>
  <c r="K113" i="1" s="1"/>
  <c r="L113" i="1" s="1"/>
  <c r="H114" i="1"/>
  <c r="K114" i="1" s="1"/>
  <c r="L114" i="1" s="1"/>
  <c r="H115" i="1"/>
  <c r="K115" i="1" s="1"/>
  <c r="L115" i="1" s="1"/>
  <c r="H116" i="1"/>
  <c r="K116" i="1" s="1"/>
  <c r="L116" i="1" s="1"/>
  <c r="H117" i="1"/>
  <c r="K117" i="1" s="1"/>
  <c r="L117" i="1" s="1"/>
  <c r="H118" i="1"/>
  <c r="K118" i="1" s="1"/>
  <c r="L118" i="1" s="1"/>
  <c r="H119" i="1"/>
  <c r="K119" i="1" s="1"/>
  <c r="L119" i="1" s="1"/>
  <c r="H120" i="1"/>
  <c r="K120" i="1" s="1"/>
  <c r="L120" i="1" s="1"/>
  <c r="H121" i="1"/>
  <c r="K121" i="1" s="1"/>
  <c r="L121" i="1" s="1"/>
  <c r="H122" i="1"/>
  <c r="K122" i="1" s="1"/>
  <c r="L122" i="1" s="1"/>
  <c r="H123" i="1"/>
  <c r="K123" i="1" s="1"/>
  <c r="L123" i="1" s="1"/>
  <c r="H124" i="1"/>
  <c r="K124" i="1" s="1"/>
  <c r="L124" i="1" s="1"/>
  <c r="H125" i="1"/>
  <c r="K125" i="1" s="1"/>
  <c r="L125" i="1" s="1"/>
  <c r="H126" i="1"/>
  <c r="K126" i="1" s="1"/>
  <c r="L126" i="1" s="1"/>
  <c r="H127" i="1"/>
  <c r="K127" i="1" s="1"/>
  <c r="L127" i="1" s="1"/>
  <c r="H128" i="1"/>
  <c r="K128" i="1" s="1"/>
  <c r="L128" i="1" s="1"/>
  <c r="H129" i="1"/>
  <c r="K129" i="1" s="1"/>
  <c r="L129" i="1" s="1"/>
  <c r="H130" i="1"/>
  <c r="K130" i="1" s="1"/>
  <c r="L130" i="1" s="1"/>
  <c r="H131" i="1"/>
  <c r="K131" i="1" s="1"/>
  <c r="L131" i="1" s="1"/>
  <c r="H132" i="1"/>
  <c r="K132" i="1" s="1"/>
  <c r="L132" i="1" s="1"/>
  <c r="H133" i="1"/>
  <c r="K133" i="1" s="1"/>
  <c r="L133" i="1" s="1"/>
  <c r="H134" i="1"/>
  <c r="K134" i="1" s="1"/>
  <c r="L134" i="1" s="1"/>
  <c r="H135" i="1"/>
  <c r="K135" i="1" s="1"/>
  <c r="L135" i="1" s="1"/>
  <c r="H136" i="1"/>
  <c r="K136" i="1" s="1"/>
  <c r="L136" i="1" s="1"/>
  <c r="H137" i="1"/>
  <c r="K137" i="1" s="1"/>
  <c r="L137" i="1" s="1"/>
  <c r="H138" i="1"/>
  <c r="K138" i="1" s="1"/>
  <c r="L138" i="1" s="1"/>
  <c r="H139" i="1"/>
  <c r="K139" i="1" s="1"/>
  <c r="L139" i="1" s="1"/>
  <c r="H140" i="1"/>
  <c r="K140" i="1" s="1"/>
  <c r="L140" i="1" s="1"/>
  <c r="H141" i="1"/>
  <c r="K141" i="1" s="1"/>
  <c r="L141" i="1" s="1"/>
  <c r="H142" i="1"/>
  <c r="K142" i="1" s="1"/>
  <c r="L142" i="1" s="1"/>
  <c r="H143" i="1"/>
  <c r="K143" i="1" s="1"/>
  <c r="L143" i="1" s="1"/>
  <c r="H144" i="1"/>
  <c r="K144" i="1" s="1"/>
  <c r="L144" i="1" s="1"/>
  <c r="H145" i="1"/>
  <c r="K145" i="1" s="1"/>
  <c r="L145" i="1" s="1"/>
  <c r="H146" i="1"/>
  <c r="K146" i="1" s="1"/>
  <c r="L146" i="1" s="1"/>
  <c r="H147" i="1"/>
  <c r="K147" i="1" s="1"/>
  <c r="L147" i="1" s="1"/>
  <c r="H148" i="1"/>
  <c r="K148" i="1" s="1"/>
  <c r="L148" i="1" s="1"/>
  <c r="H149" i="1"/>
  <c r="K149" i="1" s="1"/>
  <c r="L149" i="1" s="1"/>
  <c r="J130" i="1" l="1"/>
  <c r="J122" i="1"/>
  <c r="J106" i="1"/>
  <c r="J18" i="1"/>
  <c r="J121" i="1"/>
  <c r="J113" i="1"/>
  <c r="J105" i="1"/>
  <c r="J49" i="1"/>
  <c r="J126" i="1"/>
  <c r="J118" i="1"/>
  <c r="J110" i="1"/>
  <c r="J133" i="1"/>
  <c r="J125" i="1"/>
  <c r="J117" i="1"/>
  <c r="J50" i="1"/>
  <c r="J140" i="1"/>
  <c r="J132" i="1"/>
  <c r="J128" i="1"/>
  <c r="J120" i="1"/>
  <c r="J116" i="1"/>
  <c r="J112" i="1"/>
  <c r="J108" i="1"/>
  <c r="J104" i="1"/>
  <c r="J127" i="1"/>
  <c r="J51" i="1"/>
  <c r="J149" i="1"/>
  <c r="J148" i="1"/>
  <c r="J147" i="1"/>
  <c r="J146" i="1"/>
  <c r="J145" i="1"/>
  <c r="J144" i="1"/>
  <c r="J143" i="1"/>
  <c r="J142" i="1"/>
  <c r="J141" i="1"/>
  <c r="J139" i="1"/>
  <c r="J131" i="1"/>
  <c r="J129" i="1"/>
  <c r="J124" i="1"/>
  <c r="J123" i="1"/>
  <c r="J119" i="1"/>
  <c r="J115" i="1"/>
  <c r="J111" i="1"/>
  <c r="J109" i="1"/>
  <c r="J107" i="1"/>
  <c r="J103" i="1"/>
  <c r="J102" i="1"/>
  <c r="J101" i="1"/>
  <c r="J93" i="1"/>
  <c r="J90" i="1"/>
  <c r="J89" i="1"/>
  <c r="J86" i="1"/>
  <c r="J85" i="1"/>
  <c r="J83" i="1"/>
  <c r="J82" i="1"/>
  <c r="J81" i="1"/>
  <c r="J80" i="1"/>
  <c r="J78" i="1"/>
  <c r="J76" i="1"/>
  <c r="J74" i="1"/>
  <c r="J72" i="1"/>
  <c r="J70" i="1"/>
  <c r="J69" i="1"/>
  <c r="J66" i="1"/>
  <c r="J64" i="1"/>
  <c r="J62" i="1"/>
  <c r="J61" i="1"/>
  <c r="J60" i="1"/>
  <c r="J58" i="1"/>
  <c r="J57" i="1"/>
  <c r="K50" i="1"/>
  <c r="L50" i="1" s="1"/>
  <c r="J137" i="1"/>
  <c r="J136" i="1"/>
  <c r="J135" i="1"/>
  <c r="J134" i="1"/>
  <c r="J114" i="1"/>
  <c r="J99" i="1"/>
  <c r="J98" i="1"/>
  <c r="J97" i="1"/>
  <c r="J95" i="1"/>
  <c r="J94" i="1"/>
  <c r="J91" i="1"/>
  <c r="J88" i="1"/>
  <c r="J87" i="1"/>
  <c r="J84" i="1"/>
  <c r="J79" i="1"/>
  <c r="J77" i="1"/>
  <c r="J75" i="1"/>
  <c r="J73" i="1"/>
  <c r="J71" i="1"/>
  <c r="J68" i="1"/>
  <c r="J67" i="1"/>
  <c r="J65" i="1"/>
  <c r="J63" i="1"/>
  <c r="J59" i="1"/>
  <c r="J56" i="1"/>
  <c r="J55" i="1"/>
  <c r="J54" i="1"/>
  <c r="J53" i="1"/>
  <c r="J52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38" i="1"/>
  <c r="K100" i="1"/>
  <c r="L100" i="1" s="1"/>
  <c r="K96" i="1"/>
  <c r="L96" i="1" s="1"/>
  <c r="K92" i="1"/>
  <c r="L92" i="1" s="1"/>
  <c r="K88" i="1"/>
  <c r="L88" i="1" s="1"/>
  <c r="M17" i="1"/>
  <c r="M252" i="1" s="1"/>
  <c r="H17" i="1"/>
  <c r="I17" i="1" l="1"/>
  <c r="K17" i="1"/>
  <c r="L17" i="1" s="1"/>
  <c r="J17" i="1" l="1"/>
</calcChain>
</file>

<file path=xl/sharedStrings.xml><?xml version="1.0" encoding="utf-8"?>
<sst xmlns="http://schemas.openxmlformats.org/spreadsheetml/2006/main" count="727" uniqueCount="494">
  <si>
    <t>Источник ценовой информации</t>
  </si>
  <si>
    <t>1</t>
  </si>
  <si>
    <t>№ п/п</t>
  </si>
  <si>
    <t>Ед. изм.</t>
  </si>
  <si>
    <t>Цена за ед. изм., руб.</t>
  </si>
  <si>
    <t>Средняя арифметическая цена за ед. изм. с округлением вниз до сотых долей после запятой, руб.</t>
  </si>
  <si>
    <t>Среднее квадратичное отклонение</t>
  </si>
  <si>
    <t>НМЦК с учетом округления цены за ед. изм., руб.</t>
  </si>
  <si>
    <t>Кол-во</t>
  </si>
  <si>
    <t>ОБОСНОВАНИЕ НАЧАЛЬНОЙ (МАКСИМАЛЬНОЙ) ЦЕНЫ КОНТРАКТА (НМЦК)</t>
  </si>
  <si>
    <t xml:space="preserve">Метод определения НМЦК: Расчет цены контракта, заключаемого с единственным поставщиком (подрядчиком, исполнителем), выполнен методом сопоставимых рыночных цен (анализа рынка). Данный метод расчета является приоритетным для определения и обоснования цены контракта, заключаемого с единственным поставщиком (подрядчиком, исполнителем), в соответствии с частью 6 статьи 22 Федерального закона от 05 апреля 2013 г. № 44-ФЗ «О контрактной системе в сфере закупок товаров, работ, услуг для обеспечения государственных и муниципальных нужд».                                                                                                                                                             
</t>
  </si>
  <si>
    <t xml:space="preserve">Выводы о цене договора делались на основе информации о цене за единицу товара, работы, услуги, полученных из открытых источников.
</t>
  </si>
  <si>
    <t>Коэффициент вариации, %</t>
  </si>
  <si>
    <t>Наименование товара (работы, услуги)</t>
  </si>
  <si>
    <t>Ведущий специалист по закупкам МИАН</t>
  </si>
  <si>
    <t>Утверждено:</t>
  </si>
  <si>
    <t>________________/Н.В. Пелих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</si>
  <si>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</si>
  <si>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</si>
  <si>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</si>
  <si>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</si>
  <si>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</si>
  <si>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</si>
  <si>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</si>
  <si>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</si>
  <si>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</si>
  <si>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</si>
  <si>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</si>
  <si>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</si>
  <si>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</si>
  <si>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</si>
  <si>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</si>
  <si>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</si>
  <si>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</si>
  <si>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</si>
  <si>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</si>
  <si>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</si>
  <si>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</si>
  <si>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</si>
  <si>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</si>
  <si>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</si>
  <si>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</si>
  <si>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</si>
  <si>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</si>
  <si>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</si>
  <si>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</si>
  <si>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</si>
  <si>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</si>
  <si>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</si>
  <si>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</si>
  <si>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</si>
  <si>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</si>
  <si>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</si>
  <si>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</si>
  <si>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</si>
  <si>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</si>
  <si>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</si>
  <si>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</si>
  <si>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</si>
  <si>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</si>
  <si>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</si>
  <si>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</si>
  <si>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</si>
  <si>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</si>
  <si>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</si>
  <si>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</si>
  <si>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</si>
  <si>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</si>
  <si>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</si>
  <si>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</si>
  <si>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</si>
  <si>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</si>
  <si>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</si>
  <si>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</si>
  <si>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</si>
  <si>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</si>
  <si>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</si>
  <si>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</si>
  <si>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</si>
  <si>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</si>
  <si>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</si>
  <si>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</si>
  <si>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</si>
  <si>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</si>
  <si>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</si>
  <si>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</si>
  <si>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</si>
  <si>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</si>
  <si>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</si>
  <si>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</si>
  <si>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</si>
  <si>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</si>
  <si>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</si>
  <si>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</si>
  <si>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</si>
  <si>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</si>
  <si>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</si>
  <si>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</si>
  <si>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</si>
  <si>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</si>
  <si>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</si>
  <si>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</si>
  <si>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</si>
  <si>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</si>
  <si>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</si>
  <si>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</si>
  <si>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</si>
  <si>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</si>
  <si>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</si>
  <si>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</si>
  <si>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</si>
  <si>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</si>
  <si>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</si>
  <si>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</si>
  <si>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</si>
  <si>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</si>
  <si>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</si>
  <si>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</si>
  <si>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</si>
  <si>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</si>
  <si>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</si>
  <si>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</si>
  <si>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</si>
  <si>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</si>
  <si>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</si>
  <si>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</si>
  <si>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</si>
  <si>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</si>
  <si>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</si>
  <si>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</si>
  <si>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</si>
  <si>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</si>
  <si>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</si>
  <si>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</si>
  <si>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</si>
  <si>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</si>
  <si>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</si>
  <si>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</si>
  <si>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</si>
  <si>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</si>
  <si>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</si>
  <si>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</si>
  <si>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</si>
  <si>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</si>
  <si>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</si>
  <si>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</si>
  <si>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</si>
  <si>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</si>
  <si>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</si>
  <si>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</si>
  <si>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</si>
  <si>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Объект (предмет) закупки: Оказание услуг по техническому обслуживанию и ремонту устройств печати и копировально-множительной техники МИАН</t>
  </si>
  <si>
    <r>
      <t xml:space="preserve">* При принятии решения по выбору указанного значения Цены контракта, заключаемого с единственным поставщиком (подрядчиком, исполнителем), Заказчик, руководствуясь принципом результативности и эффективности использования бюджетных средств, регламентируемых ст. 34 Бюджетного Кодекса РФ, обязывающей участников бюджетного процесса при исполнении бюджетных обязательств исходить из необходимости достижения заданных результатов с использованием наименышего объёма бюджетных средств.
В соответствии c ч. 24 ст. 22 Закона № 44-ФЗ оплата поставки товара, выполнения работы или оказания услуги осуществляется по цене единицы товара, работы, услуги исходя из количества товара, поставка которого будет осуществлена в ходе исполнения контракта, объема фактически выполненной работы или оказанной услуги, но в размере, не превышающем максимального значения цены контракта, указанного в извещении на участие в закупке и документации о закупке.
</t>
    </r>
    <r>
      <rPr>
        <b/>
        <sz val="11"/>
        <color theme="1"/>
        <rFont val="Times New Roman"/>
        <family val="1"/>
        <charset val="204"/>
      </rPr>
      <t>Заказчик определил, что максимальное значение цены контракта составляет: 550 000,00 (пятьсот пятьдесят тысяч) рублей 00 копеек, включая все налоги, сборы и другие обязательные платежи.</t>
    </r>
  </si>
  <si>
    <t>ИТОГО Начальная сумма цен единиц товара, работ, услуги</t>
  </si>
  <si>
    <t>шт.</t>
  </si>
  <si>
    <t>Цена за единицу измерения с наименьшим значением*</t>
  </si>
  <si>
    <t>Первый заместитель директора МИАН</t>
  </si>
  <si>
    <t>________________/А.Д. Изаак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</si>
  <si>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</si>
  <si>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</si>
  <si>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</si>
  <si>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</si>
  <si>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</si>
  <si>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</si>
  <si>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</si>
  <si>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</si>
  <si>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</si>
  <si>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</si>
  <si>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</si>
  <si>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</si>
  <si>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</si>
  <si>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</si>
  <si>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</si>
  <si>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</si>
  <si>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</si>
  <si>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</si>
  <si>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</si>
  <si>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</si>
  <si>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</si>
  <si>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</si>
  <si>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</si>
  <si>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</si>
  <si>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</si>
  <si>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</si>
  <si>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</si>
  <si>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</si>
  <si>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</si>
  <si>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</si>
  <si>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</si>
  <si>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</si>
  <si>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</si>
  <si>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</si>
  <si>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</si>
  <si>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</si>
  <si>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</si>
  <si>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</si>
  <si>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</si>
  <si>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</si>
  <si>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</si>
  <si>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</si>
  <si>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</si>
  <si>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</si>
  <si>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</si>
  <si>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</si>
  <si>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</si>
  <si>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</si>
  <si>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</si>
  <si>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</si>
  <si>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</si>
  <si>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</si>
  <si>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</si>
  <si>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</si>
  <si>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</si>
  <si>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</si>
  <si>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</si>
  <si>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</si>
  <si>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</si>
  <si>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</si>
  <si>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</si>
  <si>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</si>
  <si>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</si>
  <si>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</si>
  <si>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</si>
  <si>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</si>
  <si>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</si>
  <si>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</si>
  <si>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</si>
  <si>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</si>
  <si>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</si>
  <si>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</si>
  <si>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</si>
  <si>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</si>
  <si>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</si>
  <si>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</si>
  <si>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</si>
  <si>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</si>
  <si>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</si>
  <si>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</si>
  <si>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</si>
  <si>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</si>
  <si>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</si>
  <si>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</si>
  <si>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</si>
  <si>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</si>
  <si>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</si>
  <si>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</si>
  <si>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</si>
  <si>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</si>
  <si>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</si>
  <si>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</si>
  <si>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</si>
  <si>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</si>
  <si>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</si>
  <si>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</si>
  <si>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</si>
  <si>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</si>
  <si>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</si>
  <si>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</si>
  <si>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Выезд инженера на объект для оказания услуг (диагностика, демонтаж, монтаж, подключение, настройка оборудования)</t>
  </si>
  <si>
    <t>усл. ед.</t>
  </si>
  <si>
    <t>Диагностика оборудования в сервисном центре</t>
  </si>
  <si>
    <t>Доставка оборудования в сервисный центр</t>
  </si>
  <si>
    <t>Доставка оборудования из сервисного центра</t>
  </si>
  <si>
    <t>Ремонт проектора NEC NP-P525UL</t>
  </si>
  <si>
    <t>Материнская плата для проектора NEC NP-P525UL</t>
  </si>
  <si>
    <t>Блок питания для проектора NEC NP-P525UL</t>
  </si>
  <si>
    <t>Проекционный блок для проектора NEC NP-P525UL</t>
  </si>
  <si>
    <t>Плата управления для проектора NEC NP-P525UL</t>
  </si>
  <si>
    <t>Ремонт настенно- потолочного экрана с электроприводом Projecta Compact Electrol 131x210, белый матовый, белый корпус</t>
  </si>
  <si>
    <t>Электромотор для настенно-потолочного экрана с электроприводом Projecta Compact Electrol 131x210</t>
  </si>
  <si>
    <t>Привод с направляющими для настенно-потолочного экрана с электроприводом Projecta Compact Electrol 131x210</t>
  </si>
  <si>
    <t>Ремонт проектора NEC NP-P605UL</t>
  </si>
  <si>
    <t>Материнская плата для проектора NEC NP-P605UL</t>
  </si>
  <si>
    <t>Блок питания для проектора NEC NP-P605UL</t>
  </si>
  <si>
    <t>Проекционный блок для проектора NEC NP-P605UL</t>
  </si>
  <si>
    <t>Плата управления для проектора NEC NP-P605UL</t>
  </si>
  <si>
    <t>Ремонт конденсаторного микрофона Beyerdynamic TG L58, петличного</t>
  </si>
  <si>
    <t>Разъем 4 pin XLR для конденсаторного микрофон Beyerdynamic TG L58, петличный</t>
  </si>
  <si>
    <t>Блок питания для конденсаторного микрофон Beyerdynamic TG L58, петличный</t>
  </si>
  <si>
    <t>Капсуль микрофона для конденсаторного микрофона Beyerdynamic TG L58, петличного</t>
  </si>
  <si>
    <t>Ремонт приемника Beyerdynamic TG 500SR, 518-548 МГц, для радиосистемы TG 500, одноканального</t>
  </si>
  <si>
    <t>Блок питания для UHF приемника Beyerdynamic TG 500SR, 518-548 МГц, для радиосистемы TG 500, одноканального</t>
  </si>
  <si>
    <t>Плата управления для UHF приемника Beyerdynamic TG 500SR, 518-548 МГц, для радиосистемы TG 500, одноканального</t>
  </si>
  <si>
    <t>Материнская плата для UHF приемника Beyerdynamic TG 500SR, 518-548 МГц, для радиосистемы TG 500, одноканального</t>
  </si>
  <si>
    <t>Ремонт усилителя мощности RCF UP 2162</t>
  </si>
  <si>
    <t>Блок питания для усилителя мощности RCF UP 2162</t>
  </si>
  <si>
    <t>Процессор для усилителя мощности RCF UP 2162</t>
  </si>
  <si>
    <t>Материнская плата для усилителя мощности RCF UP 2162</t>
  </si>
  <si>
    <t>Ремонт усилителя мощности ATEIS BPA-2120, 2х120 Вт, 100/50 В, 8 Ом</t>
  </si>
  <si>
    <t>Блок питания для усилителя мощности ATEIS BPA-2120, 2х120 Вт, 100/50 В, 8 Ом</t>
  </si>
  <si>
    <t>Процессор для усилителя мощности ATEIS BPA-2120, 2х120 Вт, 100/50 В, 8 Ом</t>
  </si>
  <si>
    <t>Материнская плата для усилителя мощности ATEIS BPA-2120, 2х120 Вт, 100/50 В, 8 Ом</t>
  </si>
  <si>
    <t>Ремонт настольной микрофонной стойки Euromet 07316</t>
  </si>
  <si>
    <t>Штатив в сборе для настольной микрофонной стойки Euromet 07316</t>
  </si>
  <si>
    <t>Разъем XLR для настольной микрофонной стойки Euromet 07316</t>
  </si>
  <si>
    <t>Ремонт конденсаторного микрофона Audix ADX40 подвесного, кардиоидного</t>
  </si>
  <si>
    <t>Кабель 9 м для конденсаторного микрофона Audix ADX40 подвесного, кардиоидного</t>
  </si>
  <si>
    <t>Разъем 3 pin XLR для конденсаторного микрофона Audix ADX40 подвесного, кардиоидного</t>
  </si>
  <si>
    <t>Капсуль микрофона для конденсаторного микрофона Audix ADX40 подвесного, кардиоидного</t>
  </si>
  <si>
    <t>Ремонт поясного передатчика Beyerdynamic TG 500B, 518-548 МГц</t>
  </si>
  <si>
    <t>Элемент питания для поясного передатчика Beyerdynamic TG 500B, 518-548 МГц</t>
  </si>
  <si>
    <t>4-п-ый разъём XLR "папа" для поясного передатчика Beyerdynamic TG 500B, 518-548 МГц</t>
  </si>
  <si>
    <t>Материнская плата для поясного передатчика Beyerdynamic TG 500B, 518-548 МГц</t>
  </si>
  <si>
    <t>Ремонт ручного передатчика Beyerdynamic TG 500H-D, 518-548 МГц</t>
  </si>
  <si>
    <t>Элемент питания для ручного передатчика Beyerdynamic TG 500H-D, 518-548 МГц</t>
  </si>
  <si>
    <t>Плата управления для ручного передатчика Beyerdynamic TG 500H-D, 518-548 МГц</t>
  </si>
  <si>
    <t>Динамический капсуль для ручного передатчика Beyerdynamic TG 500H-D, 518-548 МГц</t>
  </si>
  <si>
    <t>Корпус в сборе для ручного передатчика Beyerdynamic TG 500H-D, 518-548 МГц</t>
  </si>
  <si>
    <t>Ремонт UHF приемника Beyerdynamic TG 500DR, 518-548 МГц, для радиосистемы TG 500, двухканального</t>
  </si>
  <si>
    <t>Блок питания для UHF приемника Beyerdynamic TG 500DR, 518-548 МГц, для радиосистемы TG 500, двухканального</t>
  </si>
  <si>
    <t>Плата управления для UHF приемника Beyerdynamic TG 500DR, 518-548 МГц, для радиосистемы TG 500, двухканального</t>
  </si>
  <si>
    <t>Материнская плата для UHF приемника Beyerdynamic TG 500DR, 518-548 МГц, для радиосистемы TG 500, двухканального</t>
  </si>
  <si>
    <t>Ремонт матричного аудио микшера Extron DMP 64, 6х4 мик/лин</t>
  </si>
  <si>
    <t>Блок питания для матричного аудио микшера Extron DMP 64, 6х4 мик/лин</t>
  </si>
  <si>
    <t>Материнская плата для матричного аудио микшера Extron DMP 64, 6х4 мик/лин</t>
  </si>
  <si>
    <t>Процессор для матричного аудио микшера Extron DMP 64, 6х4 мик/лин</t>
  </si>
  <si>
    <t>Плата управления для матричного аудио микшера Extron DMP 64, 6х4 мик/лин</t>
  </si>
  <si>
    <t>Ремонт акустической системы Yamaha VXS5W, двухполосные, трансформаторные, с кронштейном</t>
  </si>
  <si>
    <t>2-полосный динамик комплект (2 шт.) для акустической системы Yamaha VXS5W, двухполосные, трансформаторные, с кронштейном</t>
  </si>
  <si>
    <t>Комплект (2 шт.) кабелей для акустической системы Yamaha VXS5W, двухполосные, трансформаторные, с кронштейном</t>
  </si>
  <si>
    <t>Разъемы для акустической системы Yamaha VXS5W, двухполосные, трансформаторные, с кронштейном</t>
  </si>
  <si>
    <t>Ремонт блока передачи/коммутатор Cypress CH-2535TX сигналов HDMI, DP или VGA по витой паре, до 70 м, поддержка 4K60 4:4:4</t>
  </si>
  <si>
    <t>Блок питания для блока передачи/коммутатор Cypress CH-2535TX сигналов HDMI, DP или VGA по витой паре, до 70 м, поддержка 4K60 4:4:4</t>
  </si>
  <si>
    <t>Материнская плата для блока передачи/коммутатор Cypress CH-2535TX сигналов HDMI, DP или VGA по витой паре, до 70 м, поддержка 4K60 4:4:4</t>
  </si>
  <si>
    <t>Контроллер управления для блока передачи/коммутатор Cypress CH-2535TX сигналов HDMI, DP или VGA по витой паре, до 70 м, поддержка 4K60 4:4:4</t>
  </si>
  <si>
    <t>Ремонт блока приема/коммутатор Cypress CH-2535RX сигналов 1хHDMI и 1хHDBaseT по витой паре, до 70 м, поддержка 4K60 4:4:4</t>
  </si>
  <si>
    <t>Блок питания для блока приема/коммутатор Cypress CH-2535RX сигналов 1хHDMI и 1хHDBaseT по витой паре, до 70 м, поддержка 4K60 4:4:4</t>
  </si>
  <si>
    <t>Материнская плата для блока приема/коммутатор Cypress CH-2535RX сигналов 1хHDMI и 1хHDBaseT по витой паре, до 70 м, поддержка 4K60 4:4:4</t>
  </si>
  <si>
    <t>Контроллер управления для блока приема/коммутатор Cypress CH-2535RX сигналов 1хHDMI и 1хHDBaseT по витой паре, до 70 м, поддержка 4K60 4:4:4</t>
  </si>
  <si>
    <t>Ремонт блока передачи Cypress CH-506TXPL сигналов HDMI по витой паре, до 60 м</t>
  </si>
  <si>
    <t>Блок питания для блока передачи Cypress CH-506TXPL сигналов HDMI по витой паре, до 60 м</t>
  </si>
  <si>
    <t>Процессор для блока передачи Cypress CH-506TXPL сигналов HDMI по витой паре, до 60 м</t>
  </si>
  <si>
    <t>Ремонт блока приема Cypress CH-506RXPL сигналов HDMI по витой паре, до 60 м</t>
  </si>
  <si>
    <t>Блок питания для блока приема Cypress CH-506RXPL сигналов HDMI по витой паре, до 60 м</t>
  </si>
  <si>
    <t>Процессор для блока приема Cypress CH-506RXPL сигналов HDMI по витой паре, до 60 м</t>
  </si>
  <si>
    <t>Ремонт масштабатора/коммутатора Cypress CDPS-U2HPIP, сигналов HDMI 2x1, 4K</t>
  </si>
  <si>
    <t>Блок питания для масштабатора/коммутатора Cypress CDPS-U2HPIP, сигналов HDMI 2x1, 4K</t>
  </si>
  <si>
    <t>Процессор для масштабатора/коммутатора Cypress CDPS-U2HPIP, сигналов HDMI 2x1, 4K</t>
  </si>
  <si>
    <t>Ремонт усилителя-разветвителя Cypress CPRO-U2T, поддержка 4K</t>
  </si>
  <si>
    <t>Блок питания для усилителя-разветвителя Cypress CPRO-U2T, поддержка 4K</t>
  </si>
  <si>
    <t>Процессор для усилителя-разветвителя Cypress CPRO-U2T, поддержка 4K</t>
  </si>
  <si>
    <t>Ремонт  преобразователя Blackmagic Mini Converter SDI to HDMI 6G</t>
  </si>
  <si>
    <t>Блок питания для преобразователя Blackmagic Mini Converter SDI to HDMI 6G</t>
  </si>
  <si>
    <t>Материнская плата для преобразователя Blackmagic Mini Converter SDI to HDMI 6G</t>
  </si>
  <si>
    <t>Ремонт видеорекордера Blackmagic Video Assist 7" 12G HDR с дисплеем 7", поддержкой HDR и 4К</t>
  </si>
  <si>
    <t>Блок питания для видеорекордера Blackmagic Video Assist 7" 12G HDR с дисплеем 7", поддержкой HDR и 4К</t>
  </si>
  <si>
    <t>Материнская плата для видеорекордера Blackmagic Video Assist 7" 12G HDR с дисплеем 7", поддержкой HDR и 4К</t>
  </si>
  <si>
    <t>Матрица для видеорекордера Blackmagic Video Assist 7" 12G HDR с дисплеем 7", поддержкой HDR и 4К</t>
  </si>
  <si>
    <t>Ремонт коммутатора Cisco SG250-08HP-K9-EU, управляемый, гигабитный, 8 портов PoE+</t>
  </si>
  <si>
    <t>Материнская плата для коммутатора Cisco SG250-08HP-K9-EU, управляемый, гигабитный, 8 портов PoE+</t>
  </si>
  <si>
    <t>Плата приема-передачи для коммутатора Cisco SG250-08HP-K9-EU, управляемый, гигабитный, 8 портов PoE+</t>
  </si>
  <si>
    <t>Шлейф для коммутатора Cisco SG250-08HP-K9-EU, управляемый, гигабитный, 8 портов PoE+</t>
  </si>
  <si>
    <t>Ремонт преобразователя интерфейсов ICP DAS ET-2261-16, Ethernet - (16) реле</t>
  </si>
  <si>
    <t>Материнская плата для преобразователя интерфейсов ICP DAS ET-2261-16, Ethernet - (16) реле</t>
  </si>
  <si>
    <t>Ремонт видеокамеры Panasonic AG-CX350EJ</t>
  </si>
  <si>
    <t>Материнская плата для видеокамеры Panasonic AG-CX350EJ</t>
  </si>
  <si>
    <t>Дисплей для видеокамеры Panasonic AG-CX350EJ</t>
  </si>
  <si>
    <t>Плата питания для видеокамеры Panasonic AG-CX350EJ</t>
  </si>
  <si>
    <t>Панель управления для видеокамеры Panasonic AG-CX350EJ</t>
  </si>
  <si>
    <t>Оптический блок для видеокамеры Panasonic AG-CX350EJ</t>
  </si>
  <si>
    <t>Ремонт аккумуляторной батареи Panasonic AG-VBR89G</t>
  </si>
  <si>
    <t>Элемент питания для аккумуляторной батареи Panasonic AG-VBR89G</t>
  </si>
  <si>
    <t>Ремонт протокового медиапроцессор Aten StreamLIVE HD UC9020</t>
  </si>
  <si>
    <t>Материнская плата для протокового медиапроцессор Aten StreamLIVE HD UC9020</t>
  </si>
  <si>
    <t>Панель управления для протокового медиапроцессор Aten StreamLIVE HD UC9020</t>
  </si>
  <si>
    <t>Ремонт штатива Manfrotto MVK500190XV, трипод, с головой MVH500AH, нагрузка до 5 кг</t>
  </si>
  <si>
    <t>Видеоголова с основанием для штатива Manfrotto MVK500190XV, трипод, с головой MVH500AH, нагрузка до 5 кг</t>
  </si>
  <si>
    <t>Узел настройки высоты для штатива Manfrotto MVK500190XV, трипод, с головой MVH500AH, нагрузка до 5 кг</t>
  </si>
  <si>
    <t>Ремонт потолочного крепления Chief для проекторов</t>
  </si>
  <si>
    <t>Стойка крепежная для потолочного крепления Chief для проекторов</t>
  </si>
  <si>
    <t>Ремонт карты памяти Angelbird AVP256SDMK2V90X2, SDXC, 256 ГБ, UHS-II, Speed Class 10, V90</t>
  </si>
  <si>
    <t>Модуль памяти для карты памяти Angelbird AVP256SDMK2V90X2, SDXC, 256 ГБ, UHS-II, Speed Class 10, V90</t>
  </si>
  <si>
    <t>Ремонт карты памяти Angelbird AVP128SDMK2V90X2, SDXC, 128 ГБ, UHS-II, Speed Class 10, V90</t>
  </si>
  <si>
    <t>Модуль памяти для карты памяти Angelbird AVP128SDMK2V90X2, SDXC, 128 ГБ, UHS-II, Speed Class 10, V90</t>
  </si>
  <si>
    <t>Ремонт Ноутбука Lenovo ThinkBook 15-IIL 20SM000FRU, 15.6" 1920x1080, i5-1035G1, 1 ГГц, 8 Гб DDR4, SSD 256 Гб, UHD Graphics, W10Pro</t>
  </si>
  <si>
    <t>Клавиатура для Ноутбука Lenovo ThinkBook 15-IIL 20SM000FRU, 15.6" 1920x1080, i5-1035G1, 1 ГГц, 8 Гб DDR4, SSD 256 Гб, UHD Graphics, W10Pro</t>
  </si>
  <si>
    <t>Матрица экрана для Ноутбука Lenovo ThinkBook 15-IIL 20SM000FRU, 15.6" 1920x1080, i5-1035G1, 1 ГГц, 8 Гб DDR4, SSD 256 Гб, UHD Graphics, W10Pro</t>
  </si>
  <si>
    <t>Оперативная память для Ноутбука Lenovo ThinkBook 15-IIL 20SM000FRU, 15.6" 1920x1080, i5-1035G1, 1 ГГц, 8 Гб DDR4, SSD 256 Гб, UHD Graphics, W10Pro</t>
  </si>
  <si>
    <t>Кулер для Ноутбука Lenovo ThinkBook 15-IIL 20SM000FRU, 15.6" 1920x1080, i5-1035G1, 1 ГГц, 8 Гб DDR4, SSD 256 Гб, UHD Graphics, W10Pro</t>
  </si>
  <si>
    <t>Жесткий диск для Ноутбука Lenovo ThinkBook 15-IIL 20SM000FRU, 15.6" 1920x1080, i5-1035G1, 1 ГГц, 8 Гб DDR4, SSD 256 Гб, UHD Graphics, W10Pro</t>
  </si>
  <si>
    <t>Элемент питания для Ноутбука Lenovo ThinkBook 15-IIL 20SM000FRU, 15.6" 1920x1080, i5-1035G1, 1 ГГц, 8 Гб DDR4, SSD 256 Гб, UHD Graphics, W10Pro</t>
  </si>
  <si>
    <t>Процессор для Ноутбука Lenovo ThinkBook 15-IIL 20SM000FRU, 15.6" 1920x1080, i5-1035G1, 1 ГГц, 8 Гб DDR4, SSD 256 Гб, UHD Graphics, W10Pro</t>
  </si>
  <si>
    <t>Ремонт лазерного проектора Barco [G62-W9 Black] [без объектива], DLP, WUXGA (1920*1200), 9500 Лм, 750000:1, 2x HDMI 2.0, DVI-D, HDBaseT, 3G-SDI, 3D Sync IN, HDMI OUT, 3D Sync OUT, RJ45, RS232, 17,4 кг.</t>
  </si>
  <si>
    <t xml:space="preserve">Материнская плата для лазерного проектора Barco [G62-W9 Black] [без объектива], DLP, WUXGA (1920*1200), 9500 Лм, 750000:1, 2x HDMI 2.0, DVI-D, HDBaseT, 3G-SDI, 3D Sync IN, HDMI OUT, 3D Sync OUT, RJ45, RS232, 17,4 кг. </t>
  </si>
  <si>
    <t>Блок питания для лазерного проектора Barco [G62-W9 Black] [без объектива], DLP, WUXGA (1920*1200), 9500 Лм, 750000:1, 2x HDMI 2.0, DVI-D, HDBaseT, 3G-SDI, 3D Sync IN, HDMI OUT, 3D Sync OUT, RJ45, RS232, 17,4 кг.</t>
  </si>
  <si>
    <t>Проекционный блок для лазерного проектора Barco [G62-W9 Black] [без объектива], DLP, WUXGA (1920*1200), 9500 Лм, 750000:1, 2x HDMI 2.0, DVI-D, HDBaseT, 3G-SDI, 3D Sync IN, HDMI OUT, 3D Sync OUT, RJ45, RS232, 17,4 кг.</t>
  </si>
  <si>
    <t>Плата управления для лазерного проектора Barco [G62-W9 Black] [без объектива], DLP, WUXGA (1920*1200), 9500 Лм, 750000:1, 2x HDMI 2.0, DVI-D, HDBaseT, 3G-SDI, 3D Sync IN, HDMI OUT, 3D Sync OUT, RJ45, RS232, 17,4 кг.</t>
  </si>
  <si>
    <t>Система охлаждения для лазерного проектора Barco [G62-W9 Black] [без объектива], DLP, WUXGA (1920*1200), 9500 Лм, 750000:1, 2x HDMI 2.0, DVI-D, HDBaseT, 3G-SDI, 3D Sync IN, HDMI OUT, 3D Sync OUT, RJ45, RS232, 17,4 кг.</t>
  </si>
  <si>
    <r>
      <t xml:space="preserve">Ремонт объектива </t>
    </r>
    <r>
      <rPr>
        <sz val="11"/>
        <color theme="1"/>
        <rFont val="Times New Roman"/>
        <family val="1"/>
        <charset val="204"/>
      </rPr>
      <t>среднефокусного Barco G LENS (WUXGA 1.22-1.53:1) для проекторов серии RLS W6L/G60-серии</t>
    </r>
  </si>
  <si>
    <t>Объектив среднефокусный Barco G LENS (WUXGA 1.22-1.53:1) для проекторов серии RLS W6L/G60-серии</t>
  </si>
  <si>
    <r>
      <t xml:space="preserve">Ремонт </t>
    </r>
    <r>
      <rPr>
        <sz val="11"/>
        <color theme="1"/>
        <rFont val="Times New Roman"/>
        <family val="1"/>
        <charset val="204"/>
      </rPr>
      <t>экрана настенного с электроприводом Digis DSTP-16908 (TAB-Tension Prime, формат 16:9, 162", 369x238, рабочая поверхность 360x200, MW)+Потолочный кронштейн для проектора, телескопическая штанга 2400-3000 мм</t>
    </r>
  </si>
  <si>
    <t>Монтажный набор для экрана настенного с электроприводом Digis DSTP-16908 (TAB-Tension Prime, формат 16:9, 162", 369x238, рабочая поверхность 360x200, MW)+Потолочный кронштейн для проектора, телескопическая штанга 2400-3000 мм</t>
  </si>
  <si>
    <t>Электропривод для экрана настенного с электроприводом Digis DSTP-16908 (TAB-Tension Prime, формат 16:9, 162", 369x238, рабочая поверхность 360x200, MW)</t>
  </si>
  <si>
    <r>
      <t xml:space="preserve">Рама </t>
    </r>
    <r>
      <rPr>
        <sz val="11"/>
        <color theme="1"/>
        <rFont val="Times New Roman"/>
        <family val="1"/>
        <charset val="204"/>
      </rPr>
      <t>для экрана настенного с электроприводом Digis DSTP-16908 (TAB-Tension Prime, формат 16:9, 162", 369x238, рабочая поверхность 360x200, MW)</t>
    </r>
  </si>
  <si>
    <t>Ремонт многофункциональной коробки управления Lumien LCB-202</t>
  </si>
  <si>
    <t>Блок управления для многофункциональной коробки управления Lumien LCB-202</t>
  </si>
  <si>
    <t>Ремонт монитора Dell 23,8" P2422H LCD S/BK (IPS; 16:9; 250cd/m2; 1000:1; 5ms; 1920x1080; 178/178; VGA; HDMI; DP; 5xUSB; HAS; Swiv; Tilt; Swiv; Pivot)</t>
  </si>
  <si>
    <t>Материнская плата для монитора Dell 23,8" P2422H LCD S/BK (IPS; 16:9; 250cd/m2; 1000:1; 5ms; 1920x1080; 178/178; VGA; HDMI; DP; 5xUSB; HAS; Swiv; Tilt; Swiv; Pivot)</t>
  </si>
  <si>
    <t>Матрица экрана для монитора Dell 23,8" P2422H LCD S/BK (IPS; 16:9; 250cd/m2; 1000:1; 5ms; 1920x1080; 178/178; VGA; HDMI; DP; 5xUSB; HAS; Swiv; Tilt; Swiv; Pivot)</t>
  </si>
  <si>
    <t>Блок питания для монитора Dell 23,8" P2422H LCD S/BK (IPS; 16:9; 250cd/m2; 1000:1; 5ms; 1920x1080; 178/178; VGA; HDMI; DP; 5xUSB; HAS; Swiv; Tilt; Swiv; Pivot)</t>
  </si>
  <si>
    <t>Ремонт контроллера аппаратных средств, 6 x портов RS232/422/485;4 x порта IR;4 x релейных канала;4 x канала ввода-вывода;1 x порт Ethernet RJ45;4 x DC выхода для подключения питания;1 x USB порт для загрузки профиля, [ATEN]</t>
  </si>
  <si>
    <t>Процессор для контроллера аппаратных средств, 6 x портов RS232/422/485;4 x порта IR;4 x релейных канала;4 x канала ввода-вывода;1 x порт Ethernet RJ45;4 x DC выхода для подключения питания;1 x USB порт для загрузки профиля, [ATEN]</t>
  </si>
  <si>
    <t>Плата питания для контроллера аппаратных средств, 6 x портов RS232/422/485;4 x порта IR;4 x релейных канала;4 x канала ввода-вывода;1 x порт Ethernet RJ45;4 x DC выхода для подключения питания;1 x USB порт для загрузки профиля, [ATEN]</t>
  </si>
  <si>
    <t>Материнская плата для контроллера аппаратных средств, 6 x портов RS232/422/485;4 x порта IR;4 x релейных канала;4 x канала ввода-вывода;1 x порт Ethernet RJ45;4 x DC выхода для подключения питания;1 x USB порт для загрузки профиля, [ATEN]</t>
  </si>
  <si>
    <t>Ремонт планшета Lenovo Tab P11 TB-J606L 4/64Gb LTE</t>
  </si>
  <si>
    <t>Элемент питания для планшета Lenovo Tab P11 TB-J606L 4/64Gb LTE</t>
  </si>
  <si>
    <t>Матрица для планшета Lenovo Tab P11 TB-J606L 4/64Gb LTE</t>
  </si>
  <si>
    <t>Ремонт управляемого коммутатора уровня L3 с поддержкой PoE 802.3af/at, 24 порта 10/100/1000BASE-T PoE, 4 порта 10GbE SFP+, 4K VLAN, 16K MAC адресов, консольный порт, встроенный БП разъем питания на задней панели, 100-240В AC, размеры ШхГхВ (435x240x44 мм)</t>
  </si>
  <si>
    <t>Материнская плата для управляемого коммутатора уровня L3 с поддержкой PoE 802.3af/at, 24 порта 10/100/1000BASE-T PoE, 4 порта 10GbE SFP+, 4K VLAN, 16K MAC адресов, консольный порт, встроенный БП разъем питания на задней панели, 100-240В AC, размеры ШхГхВ (435x240x44 мм)</t>
  </si>
  <si>
    <t>Блок питания для управляемого коммутатора уровня L3 с поддержкой PoE 802.3af/at, 24 порта 10/100/1000BASE-T PoE, 4 порта 10GbE SFP+, 4K VLAN, 16K MAC адресов, консольный порт, встроенный БП разъем питания на задней панели, 100-240В AC, размеры ШхГхВ (435x240x44 мм)</t>
  </si>
  <si>
    <t>Плата управления для управляемого коммутатора уровня L3 с поддержкой PoE 802.3af/at, 24 порта 10/100/1000BASE-T PoE, 4 порта 10GbE SFP+, 4K VLAN, 16K MAC адресов, консольный порт, встроенный БП разъем питания на задней панели, 100-240В AC, размеры ШхГхВ (435x240x44 мм)</t>
  </si>
  <si>
    <t>Ремонт точки доступа Qtech QWP-420-AC-VC</t>
  </si>
  <si>
    <t>Материнская плата для точки доступа Qtech QWP-420-AC-VC</t>
  </si>
  <si>
    <t>Ремонт активного сабвуфера RCF SUB 708-ASII</t>
  </si>
  <si>
    <t>Драйвер (динамик) для активного сабвуфера RCF SUB 708-ASII</t>
  </si>
  <si>
    <t>Комплект разъемов вход/выход для активного сабвуфера RCF SUB 708-ASII</t>
  </si>
  <si>
    <t>Ремонт LD Systems U505 HHD 2 - Двухканальная микрофонная радиосистема с 2-мя ручными динамическими микрофонами (584 - 608 МГц)</t>
  </si>
  <si>
    <t>Материнская плата для LD Systems U505 HHD 2 - Двухканальная микрофонная радиосистема с 2-мя ручными динамическими микрофонами (584 - 608 МГц)</t>
  </si>
  <si>
    <t>Модуль приема-передачи для LD Systems U505 HHD 2 - Двухканальная микрофонная радиосистема с 2-мя ручными динамическими микрофонами (584 - 608 МГц)</t>
  </si>
  <si>
    <t>Блок питания для LD Systems U505 HHD 2 - Двухканальная микрофонная радиосистема с 2-мя ручными динамическими микрофонами (584 - 608 МГц)</t>
  </si>
  <si>
    <t>Ремонт LD Systems U505 BPL - Микрофонная радиосистема с поясным передатчиком и петличным микрофоном (584 - 608 МГц)</t>
  </si>
  <si>
    <t>Материнская плата для LD Systems U505 BPL - Микрофонная радиосистема с поясным передатчиком и петличным микрофоном (584 - 608 МГц)</t>
  </si>
  <si>
    <t>Модуль приема-передачи для LD Systems U505 BPL - Микрофонная радиосистема с поясным передатчиком и петличным микрофоном (584 - 608 МГц)</t>
  </si>
  <si>
    <t>Блок питания для LD Systems U505 BPL - Микрофонная радиосистема с поясным передатчиком и петличным микрофоном (584 - 608 МГц)</t>
  </si>
  <si>
    <t>Ремонт LD Systems WIN 42 AD - Универсальный антенный сплиттер для 4 приёмников</t>
  </si>
  <si>
    <t>Материнская плата для LD Systems WIN 42 AD - Универсальный антенный сплиттер для 4 приёмников</t>
  </si>
  <si>
    <t>Модуль приема-передачи для LD Systems WIN 42 AD - Универсальный антенный сплиттер для 4 приёмников</t>
  </si>
  <si>
    <t>Блок питания для LD Systems WIN 42 AD - Универсальный антенный сплиттер для 4 приёмников</t>
  </si>
  <si>
    <t>Ремонт LD Systems WS 100 DA - Направленная антенна для радиосистем серии LDWS100, LDWS1000, LDWIN42 и LDU500 (пара)</t>
  </si>
  <si>
    <t>Антенна для LD Systems WS 100 DA - Направленная антенна для радиосистем серии LDWS100, LDWS1000, LDWIN42 и LDU500 (пара)</t>
  </si>
  <si>
    <t>Ремонт усилителя мощности Apart REVAMP8250</t>
  </si>
  <si>
    <t>Материнская плата для усилителя мощности Apart REVAMP8250</t>
  </si>
  <si>
    <t>Блок питания для усилителя мощности Apart REVAMP8250</t>
  </si>
  <si>
    <t>Блок управления для усилителя мощности Apart REVAMP8250</t>
  </si>
  <si>
    <t>Кулер для усилителя мощности Apart REVAMP8250</t>
  </si>
  <si>
    <t>Ремонт PTZ 4K видеокамеры, 12G-SDI, PoE++ (IEEE802.3bt), 30x optic zoom</t>
  </si>
  <si>
    <t>Блок управления для PTZ 4K видеокамеры, 12G-SDI, PoE++ (IEEE802.3bt), 30x optic zoom</t>
  </si>
  <si>
    <t>Отический блок для PTZ 4K видеокамеры, 12G-SDI, PoE++ (IEEE802.3bt), 30x optic zoom</t>
  </si>
  <si>
    <t>Материнская плата для PTZ 4K видеокамеры, 12G-SDI, PoE++ (IEEE802.3bt), 30x optic zoom</t>
  </si>
  <si>
    <t>Ремонт автоматизированного рабочего места Крафтвэй IC131 КРПЕ.466216.044-02 в составе: - Моноблочный ПЭВМ, платформа 23.8”, МП Kraftway KWH510, Процессор i3-10100 4-Cores 3.6 GHz, 2 x 8 ГБ DDR4-2666 DIMM, 2 x SSD 256 ГБ SATA 2.5", Лицензия Kaspersky Antivirus for UEFI 1 год, KSS, Без ОС, - Клавиатура USB; - Мышь USB</t>
  </si>
  <si>
    <t>Матрица экрана для автоматизированного рабочего места Крафтвэй IC131 КРПЕ.466216.044-02 в составе: - Моноблочный ПЭВМ, платформа 23.8”, МП Kraftway KWH510, Процессор i3-10100 4-Cores 3.6 GHz, 2 x 8 ГБ DDR4-2666 DIMM, 2 x SSD 256 ГБ SATA 2.5", Лицензия Kaspersky Antivirus for UEFI 1 год, KSS, Без ОС, - Клавиатура USB; - Мышь USB</t>
  </si>
  <si>
    <t>Память для автоматизированного рабочего места Крафтвэй IC131 КРПЕ.466216.044-02 в составе: - Моноблочный ПЭВМ, платформа 23.8”, МП Kraftway KWH510, Процессор i3-10100 4-Cores 3.6 GHz, 2 x 8 ГБ DDR4-2666 DIMM, 2 x SSD 256 ГБ SATA 2.5", Лицензия Kaspersky Antivirus for UEFI 1 год, KSS, Без ОС, - Клавиатура USB; - Мышь USB</t>
  </si>
  <si>
    <t>Жесткий диск для автоматизированного рабочего места Крафтвэй IC131 КРПЕ.466216.044-02 в составе: - Моноблочный ПЭВМ, платформа 23.8”, МП Kraftway KWH510, Процессор i3-10100 4-Cores 3.6 GHz, 2 x 8 ГБ DDR4-2666 DIMM, 2 x SSD 256 ГБ SATA 2.5", Лицензия Kaspersky Antivirus for UEFI 1 год, KSS, Без ОС, - Клавиатура USB; - Мышь USB</t>
  </si>
  <si>
    <t>Кулер для автоматизированного рабочего места Крафтвэй IC131 КРПЕ.466216.044-02 в составе: - Моноблочный ПЭВМ, платформа 23.8”, МП Kraftway KWH510, Процессор i3-10100 4-Cores 3.6 GHz, 2 x 8 ГБ DDR4-2666 DIMM, 2 x SSD 256 ГБ SATA 2.5", Лицензия Kaspersky Antivirus for UEFI 1 год, KSS, Без ОС, - Клавиатура USB; - Мышь USB</t>
  </si>
  <si>
    <t>Процессор для автоматизированного рабочего места Крафтвэй IC131 КРПЕ.466216.044-02 в составе: - Моноблочный ПЭВМ, платформа 23.8”, МП Kraftway KWH510, Процессор i3-10100 4-Cores 3.6 GHz, 2 x 8 ГБ DDR4-2666 DIMM, 2 x SSD 256 ГБ SATA 2.5", Лицензия Kaspersky Antivirus for UEFI 1 год, KSS, Без ОС, - Клавиатура USB; - Мышь USB</t>
  </si>
  <si>
    <t>Клавиатура для автоматизированного рабочего места Крафтвэй IC131 КРПЕ.466216.044-02 в составе: - Моноблочный ПЭВМ, платформа 23.8”, МП Kraftway KWH510, Процессор i3-10100 4-Cores 3.6 GHz, 2 x 8 ГБ DDR4-2666 DIMM, 2 x SSD 256 ГБ SATA 2.5", Лицензия Kaspersky Antivirus for UEFI 1 год, KSS, Без ОС, - Клавиатура USB; - Мышь USB</t>
  </si>
  <si>
    <t>Мышь для автоматизированного рабочего места Крафтвэй IC131 КРПЕ.466216.044-02 в составе: - Моноблочный ПЭВМ, платформа 23.8”, МП Kraftway KWH510, Процессор i3-10100 4-Cores 3.6 GHz, 2 x 8 ГБ DDR4-2666 DIMM, 2 x SSD 256 ГБ SATA 2.5", Лицензия Kaspersky Antivirus for UEFI 1 год, KSS, Без ОС, - Клавиатура USB; - Мышь USB</t>
  </si>
  <si>
    <t>Ремонт ноутбука DEPO VIP C1530 W10_P64//i5-8279U/8GDDR4/512G_M.2_PCIE/IPS/Mu/Wi-Fi/PSU/CAR2N</t>
  </si>
  <si>
    <t>Матрица экрана для ноутбука DEPO VIP C1530 W10_P64//i5-8279U/8GDDR4/512G_M.2_PCIE/IPS/Mu/Wi-Fi/PSU/CAR2N</t>
  </si>
  <si>
    <t>Кулер для ноутбука DEPO VIP C1530 W10_P64//i5-8279U/8GDDR4/512G_M.2_PCIE/IPS/Mu/Wi-Fi/PSU/CAR2N</t>
  </si>
  <si>
    <t>Жесткий диск для ноутбука DEPO VIP C1530 W10_P64//i5-8279U/8GDDR4/512G_M.2_PCIE/IPS/Mu/Wi-Fi/PSU/CAR2N</t>
  </si>
  <si>
    <t>Процессор для ноутбука DEPO VIP C1530 W10_P64//i5-8279U/8GDDR4/512G_M.2_PCIE/IPS/Mu/Wi-Fi/PSU/CAR2N</t>
  </si>
  <si>
    <t>Ремонт ИБП переменного тока Штиль STR1103SL (встроенные батареи 72В)</t>
  </si>
  <si>
    <t>Материнская плата для ИБП переменного тока Штиль STR1103SL (встроенные батареи 72В)</t>
  </si>
  <si>
    <t>Элемент охлаждения для ИБП переменного тока Штиль STR1103SL (встроенные батареи 72В)</t>
  </si>
  <si>
    <t>Блок питания для ИБП переменного тока Штиль STR1103SL (встроенные батареи 72В)</t>
  </si>
  <si>
    <t>Ремонт конвертера интерфейса из 12G-SDI в HDMI – ATEN</t>
  </si>
  <si>
    <t>Материнская плата для конвертера интерфейса из 12G-SDI в HDMI – ATEN</t>
  </si>
  <si>
    <t>Плата питания для конвертера интерфейса из 12G-SDI в HDMI – ATEN</t>
  </si>
  <si>
    <t>Процессор для конвертера интерфейса из 12G-SDI в HDMI – ATEN</t>
  </si>
  <si>
    <t>Ремонт трансивера HDMI, HDBaseT 3.0, Cat 6a (4096x2160 - 100м) – ATEN</t>
  </si>
  <si>
    <t>Материнская плата для трансивера HDMI, HDBaseT 3.0, Cat 6a (4096x2160 - 100м) – ATEN</t>
  </si>
  <si>
    <t>Плата питания для трансивера HDMI, HDBaseT 3.0, Cat 6a (4096x2160 - 100м) – ATEN</t>
  </si>
  <si>
    <t>Блок управления приема-передачи для трансивера HDMI, HDBaseT 3.0, Cat 6a (4096x2160 - 100м) – ATEN</t>
  </si>
  <si>
    <t>Ремонт переключателя Switch, HDMI, 8&gt; 8 мониторов/port, без шнуров, (передача сигнала до 15 м.;макс.разр. до 4096x2160/3840 x 2160 60Hz 4:4:4 3м;макс.расст.до источ.сигнала 1.8м;подд. 3D/DeepColor/HDCP 2.2/CEC) – ATEN</t>
  </si>
  <si>
    <t>Материнская плата для переключателя Switch, HDMI, 8&gt; 8 мониторов/port, без шнуров, (передача сигнала до 15 м.;макс.разр. до 4096x2160/3840 x 2160 60Hz 4:4:4 3м;макс.расст.до источ.сигнала 1.8м;подд. 3D/DeepColor/HDCP 2.2/CEC) – ATEN</t>
  </si>
  <si>
    <t>Плата питания для переключателя Switch, HDMI, 8&gt; 8 мониторов/port, без шнуров, (передача сигнала до 15 м.;макс.разр. до 4096x2160/3840 x 2160 60Hz 4:4:4 3м;макс.расст.до источ.сигнала 1.8м;подд. 3D/DeepColor/HDCP 2.2/CEC) – ATEN</t>
  </si>
  <si>
    <t>Процессор для переключателя Switch, HDMI, 8&gt; 8 мониторов/port, без шнуров, (передача сигнала до 15 м.;макс.разр. до 4096x2160/3840 x 2160 60Hz 4:4:4 3м;макс.расст.до источ.сигнала 1.8м;подд. 3D/DeepColor/HDCP 2.2/CEC) – ATEN</t>
  </si>
  <si>
    <t>Ремонт матричного коммутатора-масштабатора HDMI True 4K 4x4 (4096x2160 - 3м). Поддержка бесподрывной коммутации – ATEN</t>
  </si>
  <si>
    <t>Материнская плата для матричного коммутатора-масштабатора HDMI True 4K 4x4 (4096x2160 - 3м). Поддержка бесподрывной коммутации – ATEN</t>
  </si>
  <si>
    <t>Плата питания для матричного коммутатора-масштабатора HDMI True 4K 4x4 (4096x2160 - 3м). Поддержка бесподрывной коммутации – ATEN</t>
  </si>
  <si>
    <t>Процессор для матричного коммутатора-масштабатора HDMI True 4K 4x4 (4096x2160 - 3м). Поддержка бесподрывной коммутации – ATEN</t>
  </si>
  <si>
    <t>Ремонт аудиопроцессора BIAMP [TesiraFORTE DAN CI] (DSP): 12 вх. C AEC, 8 вых. (Euroblock); 32 x 32 Dante; 8 CH по USB; OLED-дисплей, Ethernet (RJ45), RS-232. ПО Tesira. Logic I/O. 1U</t>
  </si>
  <si>
    <t>Материнская плата для аудиопроцессора BIAMP [TesiraFORTE DAN CI] (DSP): 12 вх. C AEC, 8 вых. (Euroblock); 32 x 32 Dante; 8 CH по USB; OLED-дисплей, Ethernet (RJ45), RS-232. ПО Tesira. Logic I/O. 1U</t>
  </si>
  <si>
    <t>Плата питания для аудиопроцессора BIAMP [TesiraFORTE DAN CI] (DSP): 12 вх. C AEC, 8 вых. (Euroblock); 32 x 32 Dante; 8 CH по USB; OLED-дисплей, Ethernet (RJ45), RS-232. ПО Tesira. Logic I/O. 1U</t>
  </si>
  <si>
    <t>Процессор для аудиопроцессора BIAMP [TesiraFORTE DAN CI] (DSP): 12 вх. C AEC, 8 вых. (Euroblock); 32 x 32 Dante; 8 CH по USB; OLED-дисплей, Ethernet (RJ45), RS-232. ПО Tesira. Logic I/O. 1U</t>
  </si>
  <si>
    <t>Ремонт усилителя-распределителя 1 в 2 симметричных аудиосигналов Les DS-12AS. Регулировка коэффициентов передачи по каждому выходу, компактный корпус</t>
  </si>
  <si>
    <t xml:space="preserve">Материнская плата для усилителя-распределителя 1 в 2 симметричных аудиосигналов Les DS-12AS. Регулировка коэффициентов передачи по каждому выходу, компактный корпус </t>
  </si>
  <si>
    <t xml:space="preserve">Блок управления для усилителя-распределителя 1 в 2 симметричных аудиосигналов Les DS-12AS. Регулировка коэффициентов передачи по каждому выходу, компактный корпус </t>
  </si>
  <si>
    <t>Ремонт изолирующего трансформатора Les TR-11ASM для аналоговых симметричных аудиосигналов. Магнитный экран, компактный корпус</t>
  </si>
  <si>
    <t>Разьемная колодка для изолирующего трансформатора Les TR-11ASM для аналоговых симметричных аудиосигналов. Магнитный экран, компактный корпус</t>
  </si>
  <si>
    <t>Ремонт универсального устройства для записи видео Epiphan Video Pearl-2 (4К), в составе: Pearl-2 (Full HD), устройство записи и трансляции Full HD с возможностью расширения до 4К, Pearl-2 Addon Опция 4К</t>
  </si>
  <si>
    <t>Материнская плата для универсального устройства для записи видео Epiphan Video Pearl-2 (4К), в составе: Pearl-2 (Full HD), устройство записи и трансляции Full HD с возможностью расширения до 4К, Pearl-2 Addon Опция 4К</t>
  </si>
  <si>
    <t>Процессор для универсального устройства для записи видео Epiphan Video Pearl-2 (4К), в составе: Pearl-2 (Full HD), устройство записи и трансляции Full HD с возможностью расширения до 4К, Pearl-2 Addon Опция 4К</t>
  </si>
  <si>
    <t>Блок питания для универсального устройства для записи видео Epiphan Video Pearl-2 (4К), в составе: Pearl-2 (Full HD), устройство записи и трансляции Full HD с возможностью расширения до 4К, Pearl-2 Addon Опция 4К</t>
  </si>
  <si>
    <t>Плата управления для универсального устройства для записи видео Epiphan Video Pearl-2 (4К), в составе: Pearl-2 (Full HD), устройство записи и трансляции Full HD с возможностью расширения до 4К, Pearl-2 Addon Опция 4К</t>
  </si>
  <si>
    <t>Ремонт переключателя Switch, HDMI, 4&gt; 1 /4x1 телевизор/панель/port/монитор/проектор, (max data rate 18 гбит/с;max pixel clock 600 МГц;3D/Deep Color;HDCP2.2;макс.разр.до 4096x2160/3840x2160 60Гц(4:4:4) 3м;пульт ДУ) [ATEN]</t>
  </si>
  <si>
    <t>Материнская плата для переключателя Switch, HDMI, 4&gt; 1 /4x1 телевизор/панель/port/монитор/проектор, (max data rate 18 гбит/с;max pixel clock 600 МГц;3D/Deep Color;HDCP2.2;макс.разр.до 4096x2160/3840x2160 60Гц(4:4:4) 3м;пульт ДУ) [ATEN]</t>
  </si>
  <si>
    <t>Блок питания для переключателя Switch, HDMI, 4&gt; 1 /4x1 телевизор/панель/port/монитор/проектор, (max data rate 18 гбит/с;max pixel clock 600 МГц;3D/Deep Color;HDCP2.2;макс.разр.до 4096x2160/3840x2160 60Гц(4:4:4) 3м;пульт ДУ) [ATEN]</t>
  </si>
  <si>
    <t>Блок управления для переключателя Switch, HDMI, 4&gt; 1 /4x1 телевизор/панель/port/монитор/проектор, (max data rate 18 гбит/с;max pixel clock 600 МГц;3D/Deep Color;HDCP2.2;макс.разр.до 4096x2160/3840x2160 60Гц(4:4:4) 3м;пульт ДУ) [ATEN]</t>
  </si>
  <si>
    <t>Предложение 1  (исх. № 231 от 30.07.2026)</t>
  </si>
  <si>
    <t>Предложение 2
(исх. № 487 от 31.07.2026)</t>
  </si>
  <si>
    <t>16755,00,00</t>
  </si>
  <si>
    <t>Предложение 3
(исх. № 80 от 31.07.2026)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</si>
</sst>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4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0" fillId="0" borderId="0" xfId="0" applyFont="1" applyBorder="1" applyAlignment="1" applyProtection="1">
      <protection locked="0"/>
    </xf>
    <xf numFmtId="0" fontId="4" fillId="0" borderId="0" xfId="0" applyFont="1" applyFill="1" applyAlignment="1" applyProtection="1">
      <alignment horizontal="right"/>
      <protection locked="0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protection locked="0"/>
    </xf>
    <xf numFmtId="164" fontId="2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left" vertical="top" wrapText="1"/>
    </xf>
    <xf numFmtId="4" fontId="11" fillId="2" borderId="1" xfId="0" applyNumberFormat="1" applyFont="1" applyFill="1" applyBorder="1" applyAlignment="1" applyProtection="1">
      <alignment horizontal="center" vertical="top"/>
    </xf>
    <xf numFmtId="164" fontId="3" fillId="2" borderId="1" xfId="0" applyNumberFormat="1" applyFont="1" applyFill="1" applyBorder="1" applyAlignment="1" applyProtection="1">
      <alignment horizontal="center" vertical="top"/>
    </xf>
    <xf numFmtId="164" fontId="3" fillId="0" borderId="1" xfId="0" applyNumberFormat="1" applyFont="1" applyFill="1" applyBorder="1" applyAlignment="1" applyProtection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horizontal="left" vertical="center"/>
      <protection locked="0"/>
    </xf>
    <xf numFmtId="0" fontId="2" fillId="0" borderId="7" xfId="0" applyFont="1" applyFill="1" applyBorder="1" applyAlignment="1" applyProtection="1">
      <alignment horizontal="left" vertical="center"/>
      <protection locked="0"/>
    </xf>
    <xf numFmtId="0" fontId="2" fillId="0" borderId="3" xfId="0" applyFont="1" applyFill="1" applyBorder="1" applyAlignment="1" applyProtection="1">
      <alignment horizontal="left" vertical="center"/>
      <protection locked="0"/>
    </xf>
    <xf numFmtId="0" fontId="2" fillId="0" borderId="4" xfId="0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4" fillId="0" borderId="5" xfId="0" applyFont="1" applyFill="1" applyBorder="1" applyAlignment="1" applyProtection="1">
      <alignment horizontal="left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4" fontId="4" fillId="0" borderId="0" xfId="0" applyNumberFormat="1" applyFo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</xdr:colOff>
      <xdr:row>9</xdr:row>
      <xdr:rowOff>2164080</xdr:rowOff>
    </xdr:from>
    <xdr:to>
      <xdr:col>8</xdr:col>
      <xdr:colOff>1021080</xdr:colOff>
      <xdr:row>9</xdr:row>
      <xdr:rowOff>2606040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44A08566-17E5-421D-93E3-0D7D3BA89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4520" y="8869680"/>
          <a:ext cx="10134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5"/>
  <sheetViews>
    <sheetView tabSelected="1" topLeftCell="A251" zoomScale="85" zoomScaleNormal="85" workbookViewId="0">
      <selection activeCell="O253" sqref="O253"/>
    </sheetView>
  </sheetViews>
  <sheetFormatPr defaultColWidth="9.109375" defaultRowHeight="14.4" x14ac:dyDescent="0.3"/>
  <cols>
    <col min="1" max="1" width="4.6640625" style="1" customWidth="1"/>
    <col min="2" max="2" width="33.77734375" style="11" customWidth="1"/>
    <col min="3" max="3" width="10.109375" style="2" customWidth="1"/>
    <col min="4" max="4" width="6.109375" style="2" customWidth="1"/>
    <col min="5" max="5" width="15.44140625" style="2" customWidth="1"/>
    <col min="6" max="6" width="18.88671875" style="2" customWidth="1"/>
    <col min="7" max="7" width="17.44140625" style="2" customWidth="1"/>
    <col min="8" max="8" width="13.6640625" style="2" customWidth="1"/>
    <col min="9" max="9" width="10" style="2" customWidth="1"/>
    <col min="10" max="10" width="11.88671875" style="2" customWidth="1"/>
    <col min="11" max="11" width="10.6640625" style="2" customWidth="1"/>
    <col min="12" max="12" width="12.109375" style="3" customWidth="1"/>
    <col min="13" max="13" width="13.88671875" style="3" customWidth="1"/>
    <col min="14" max="14" width="13.88671875" style="2" customWidth="1"/>
    <col min="15" max="16384" width="9.109375" style="2"/>
  </cols>
  <sheetData>
    <row r="1" spans="1:13" x14ac:dyDescent="0.3">
      <c r="J1" s="9"/>
      <c r="L1" s="9"/>
      <c r="M1" s="9" t="s">
        <v>15</v>
      </c>
    </row>
    <row r="2" spans="1:13" x14ac:dyDescent="0.3">
      <c r="K2" s="9"/>
      <c r="L2" s="9"/>
      <c r="M2" s="9" t="s">
        <v>156</v>
      </c>
    </row>
    <row r="3" spans="1:13" x14ac:dyDescent="0.3">
      <c r="K3" s="9"/>
      <c r="L3" s="9"/>
      <c r="M3" s="9" t="s">
        <v>157</v>
      </c>
    </row>
    <row r="6" spans="1:13" ht="35.25" customHeight="1" x14ac:dyDescent="0.3">
      <c r="A6" s="29" t="s">
        <v>9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3" ht="26.25" customHeight="1" x14ac:dyDescent="0.3">
      <c r="A7" s="28" t="s">
        <v>151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3" s="5" customFormat="1" ht="64.5" customHeight="1" x14ac:dyDescent="0.3">
      <c r="A8" s="30" t="s">
        <v>10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3" s="5" customFormat="1" ht="16.5" customHeight="1" x14ac:dyDescent="0.3">
      <c r="A9" s="30" t="s">
        <v>11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</row>
    <row r="10" spans="1:13" s="4" customFormat="1" ht="13.95" customHeight="1" x14ac:dyDescent="0.25">
      <c r="A10" s="31" t="s">
        <v>2</v>
      </c>
      <c r="B10" s="32" t="s">
        <v>13</v>
      </c>
      <c r="C10" s="31" t="s">
        <v>3</v>
      </c>
      <c r="D10" s="34" t="s">
        <v>8</v>
      </c>
      <c r="E10" s="27" t="s">
        <v>0</v>
      </c>
      <c r="F10" s="27"/>
      <c r="G10" s="27"/>
      <c r="H10" s="34" t="s">
        <v>5</v>
      </c>
      <c r="I10" s="34" t="s">
        <v>6</v>
      </c>
      <c r="J10" s="34" t="s">
        <v>12</v>
      </c>
      <c r="K10" s="31" t="s">
        <v>4</v>
      </c>
      <c r="L10" s="36" t="s">
        <v>7</v>
      </c>
      <c r="M10" s="36" t="s">
        <v>155</v>
      </c>
    </row>
    <row r="11" spans="1:13" s="4" customFormat="1" ht="2.25" customHeight="1" x14ac:dyDescent="0.25">
      <c r="A11" s="31"/>
      <c r="B11" s="32"/>
      <c r="C11" s="31"/>
      <c r="D11" s="34"/>
      <c r="E11" s="27"/>
      <c r="F11" s="27"/>
      <c r="G11" s="27"/>
      <c r="H11" s="34"/>
      <c r="I11" s="34"/>
      <c r="J11" s="34"/>
      <c r="K11" s="31"/>
      <c r="L11" s="36"/>
      <c r="M11" s="36"/>
    </row>
    <row r="12" spans="1:13" s="4" customFormat="1" ht="3.75" hidden="1" customHeight="1" x14ac:dyDescent="0.25">
      <c r="A12" s="31"/>
      <c r="B12" s="32"/>
      <c r="C12" s="31"/>
      <c r="D12" s="34"/>
      <c r="E12" s="27"/>
      <c r="F12" s="27"/>
      <c r="G12" s="27"/>
      <c r="H12" s="34"/>
      <c r="I12" s="34"/>
      <c r="J12" s="34"/>
      <c r="K12" s="31"/>
      <c r="L12" s="36"/>
      <c r="M12" s="36"/>
    </row>
    <row r="13" spans="1:13" s="4" customFormat="1" ht="32.25" hidden="1" customHeight="1" x14ac:dyDescent="0.25">
      <c r="A13" s="31"/>
      <c r="B13" s="32"/>
      <c r="C13" s="31"/>
      <c r="D13" s="34"/>
      <c r="E13" s="27"/>
      <c r="F13" s="27"/>
      <c r="G13" s="27"/>
      <c r="H13" s="34"/>
      <c r="I13" s="34"/>
      <c r="J13" s="34"/>
      <c r="K13" s="31"/>
      <c r="L13" s="36"/>
      <c r="M13" s="36"/>
    </row>
    <row r="14" spans="1:13" s="4" customFormat="1" ht="13.8" x14ac:dyDescent="0.25">
      <c r="A14" s="31"/>
      <c r="B14" s="32"/>
      <c r="C14" s="31"/>
      <c r="D14" s="34"/>
      <c r="E14" s="27"/>
      <c r="F14" s="27"/>
      <c r="G14" s="27"/>
      <c r="H14" s="34"/>
      <c r="I14" s="34"/>
      <c r="J14" s="34"/>
      <c r="K14" s="31"/>
      <c r="L14" s="36"/>
      <c r="M14" s="36"/>
    </row>
    <row r="15" spans="1:13" s="4" customFormat="1" ht="71.25" customHeight="1" x14ac:dyDescent="0.25">
      <c r="A15" s="31"/>
      <c r="B15" s="32"/>
      <c r="C15" s="31"/>
      <c r="D15" s="34"/>
      <c r="E15" s="38" t="s">
        <v>490</v>
      </c>
      <c r="F15" s="38" t="s">
        <v>491</v>
      </c>
      <c r="G15" s="38" t="s">
        <v>493</v>
      </c>
      <c r="H15" s="34"/>
      <c r="I15" s="34"/>
      <c r="J15" s="34"/>
      <c r="K15" s="31"/>
      <c r="L15" s="36"/>
      <c r="M15" s="36"/>
    </row>
    <row r="16" spans="1:13" s="4" customFormat="1" ht="16.5" customHeight="1" x14ac:dyDescent="0.25">
      <c r="A16" s="31"/>
      <c r="B16" s="33"/>
      <c r="C16" s="37"/>
      <c r="D16" s="34"/>
      <c r="E16" s="35" t="s">
        <v>4</v>
      </c>
      <c r="F16" s="36"/>
      <c r="G16" s="36"/>
      <c r="H16" s="34"/>
      <c r="I16" s="34"/>
      <c r="J16" s="34"/>
      <c r="K16" s="31"/>
      <c r="L16" s="36"/>
      <c r="M16" s="36"/>
    </row>
    <row r="17" spans="1:14" s="4" customFormat="1" ht="55.2" x14ac:dyDescent="0.25">
      <c r="A17" s="10" t="s">
        <v>1</v>
      </c>
      <c r="B17" s="13" t="s">
        <v>258</v>
      </c>
      <c r="C17" s="14" t="s">
        <v>259</v>
      </c>
      <c r="D17" s="19">
        <v>1</v>
      </c>
      <c r="E17" s="20">
        <v>40000</v>
      </c>
      <c r="F17" s="39">
        <v>44680</v>
      </c>
      <c r="G17" s="40">
        <v>49850</v>
      </c>
      <c r="H17" s="16">
        <f>ROUND(AVERAGE(E17:G17),2)</f>
        <v>44843.33</v>
      </c>
      <c r="I17" s="16">
        <f>STDEV(E17:G17)</f>
        <v>4927.0308841464894</v>
      </c>
      <c r="J17" s="17">
        <f>I17/H17*100</f>
        <v>10.987210102698638</v>
      </c>
      <c r="K17" s="17">
        <f>H17</f>
        <v>44843.33</v>
      </c>
      <c r="L17" s="18">
        <f>K17*D17</f>
        <v>44843.33</v>
      </c>
      <c r="M17" s="18">
        <f>MIN(E17:G17)</f>
        <v>40000</v>
      </c>
      <c r="N17" s="41"/>
    </row>
    <row r="18" spans="1:14" s="4" customFormat="1" ht="27.6" x14ac:dyDescent="0.25">
      <c r="A18" s="10" t="s">
        <v>17</v>
      </c>
      <c r="B18" s="13" t="s">
        <v>260</v>
      </c>
      <c r="C18" s="14" t="s">
        <v>259</v>
      </c>
      <c r="D18" s="19">
        <v>1</v>
      </c>
      <c r="E18" s="20">
        <v>10000</v>
      </c>
      <c r="F18" s="39">
        <v>11170</v>
      </c>
      <c r="G18" s="40">
        <v>12750</v>
      </c>
      <c r="H18" s="16">
        <f t="shared" ref="H18:H81" si="0">ROUND(AVERAGE(E18:G18),2)</f>
        <v>11306.67</v>
      </c>
      <c r="I18" s="16">
        <f t="shared" ref="I18:I81" si="1">STDEV(E18:G18)</f>
        <v>1380.0845384733984</v>
      </c>
      <c r="J18" s="17">
        <f t="shared" ref="J18:J81" si="2">I18/H18*100</f>
        <v>12.205932767768038</v>
      </c>
      <c r="K18" s="17">
        <f t="shared" ref="K18:K81" si="3">H18</f>
        <v>11306.67</v>
      </c>
      <c r="L18" s="18">
        <f t="shared" ref="L18:L81" si="4">K18*D18</f>
        <v>11306.67</v>
      </c>
      <c r="M18" s="18">
        <f t="shared" ref="M18:M81" si="5">MIN(E18:G18)</f>
        <v>10000</v>
      </c>
      <c r="N18" s="41"/>
    </row>
    <row r="19" spans="1:14" s="4" customFormat="1" ht="27.6" x14ac:dyDescent="0.25">
      <c r="A19" s="10" t="s">
        <v>18</v>
      </c>
      <c r="B19" s="13" t="s">
        <v>261</v>
      </c>
      <c r="C19" s="14" t="s">
        <v>259</v>
      </c>
      <c r="D19" s="19">
        <v>1</v>
      </c>
      <c r="E19" s="20">
        <v>3000</v>
      </c>
      <c r="F19" s="39">
        <v>3351</v>
      </c>
      <c r="G19" s="40">
        <v>3700</v>
      </c>
      <c r="H19" s="16">
        <f t="shared" si="0"/>
        <v>3350.33</v>
      </c>
      <c r="I19" s="16">
        <f t="shared" si="1"/>
        <v>350.00047619015226</v>
      </c>
      <c r="J19" s="17">
        <f t="shared" si="2"/>
        <v>10.446746326187338</v>
      </c>
      <c r="K19" s="17">
        <f t="shared" si="3"/>
        <v>3350.33</v>
      </c>
      <c r="L19" s="18">
        <f t="shared" si="4"/>
        <v>3350.33</v>
      </c>
      <c r="M19" s="18">
        <f t="shared" si="5"/>
        <v>3000</v>
      </c>
      <c r="N19" s="41"/>
    </row>
    <row r="20" spans="1:14" s="4" customFormat="1" ht="27.6" x14ac:dyDescent="0.25">
      <c r="A20" s="10" t="s">
        <v>19</v>
      </c>
      <c r="B20" s="13" t="s">
        <v>262</v>
      </c>
      <c r="C20" s="14" t="s">
        <v>259</v>
      </c>
      <c r="D20" s="19">
        <v>1</v>
      </c>
      <c r="E20" s="20">
        <v>3000</v>
      </c>
      <c r="F20" s="39">
        <v>3351</v>
      </c>
      <c r="G20" s="40">
        <v>3700</v>
      </c>
      <c r="H20" s="16">
        <f t="shared" si="0"/>
        <v>3350.33</v>
      </c>
      <c r="I20" s="16">
        <f t="shared" si="1"/>
        <v>350.00047619015226</v>
      </c>
      <c r="J20" s="17">
        <f t="shared" si="2"/>
        <v>10.446746326187338</v>
      </c>
      <c r="K20" s="17">
        <f t="shared" si="3"/>
        <v>3350.33</v>
      </c>
      <c r="L20" s="18">
        <f t="shared" si="4"/>
        <v>3350.33</v>
      </c>
      <c r="M20" s="18">
        <f t="shared" si="5"/>
        <v>3000</v>
      </c>
      <c r="N20" s="41"/>
    </row>
    <row r="21" spans="1:14" s="4" customFormat="1" ht="13.8" x14ac:dyDescent="0.25">
      <c r="A21" s="10" t="s">
        <v>20</v>
      </c>
      <c r="B21" s="13" t="s">
        <v>263</v>
      </c>
      <c r="C21" s="14" t="s">
        <v>259</v>
      </c>
      <c r="D21" s="19">
        <v>1</v>
      </c>
      <c r="E21" s="20">
        <v>30000</v>
      </c>
      <c r="F21" s="39">
        <v>33510</v>
      </c>
      <c r="G21" s="40">
        <v>38000</v>
      </c>
      <c r="H21" s="16">
        <f t="shared" si="0"/>
        <v>33836.67</v>
      </c>
      <c r="I21" s="16">
        <f t="shared" si="1"/>
        <v>4009.9916874394312</v>
      </c>
      <c r="J21" s="17">
        <f t="shared" si="2"/>
        <v>11.851023423520788</v>
      </c>
      <c r="K21" s="17">
        <f t="shared" si="3"/>
        <v>33836.67</v>
      </c>
      <c r="L21" s="18">
        <f t="shared" si="4"/>
        <v>33836.67</v>
      </c>
      <c r="M21" s="18">
        <f t="shared" si="5"/>
        <v>30000</v>
      </c>
      <c r="N21" s="41"/>
    </row>
    <row r="22" spans="1:14" s="4" customFormat="1" ht="27.6" x14ac:dyDescent="0.25">
      <c r="A22" s="10" t="s">
        <v>21</v>
      </c>
      <c r="B22" s="15" t="s">
        <v>264</v>
      </c>
      <c r="C22" s="14" t="s">
        <v>154</v>
      </c>
      <c r="D22" s="19">
        <v>1</v>
      </c>
      <c r="E22" s="20">
        <v>31200</v>
      </c>
      <c r="F22" s="39">
        <v>34850.400000000001</v>
      </c>
      <c r="G22" s="40">
        <v>35500</v>
      </c>
      <c r="H22" s="16">
        <f t="shared" si="0"/>
        <v>33850.129999999997</v>
      </c>
      <c r="I22" s="16">
        <f t="shared" si="1"/>
        <v>2317.9516934857238</v>
      </c>
      <c r="J22" s="17">
        <f t="shared" si="2"/>
        <v>6.8476891919934255</v>
      </c>
      <c r="K22" s="17">
        <f t="shared" si="3"/>
        <v>33850.129999999997</v>
      </c>
      <c r="L22" s="18">
        <f t="shared" si="4"/>
        <v>33850.129999999997</v>
      </c>
      <c r="M22" s="18">
        <f t="shared" si="5"/>
        <v>31200</v>
      </c>
      <c r="N22" s="41"/>
    </row>
    <row r="23" spans="1:14" s="4" customFormat="1" ht="27.6" x14ac:dyDescent="0.25">
      <c r="A23" s="10" t="s">
        <v>22</v>
      </c>
      <c r="B23" s="15" t="s">
        <v>265</v>
      </c>
      <c r="C23" s="14" t="s">
        <v>154</v>
      </c>
      <c r="D23" s="19">
        <v>1</v>
      </c>
      <c r="E23" s="20">
        <v>20475</v>
      </c>
      <c r="F23" s="39">
        <v>22870.6</v>
      </c>
      <c r="G23" s="40">
        <v>25750</v>
      </c>
      <c r="H23" s="16">
        <f t="shared" si="0"/>
        <v>23031.87</v>
      </c>
      <c r="I23" s="16">
        <f t="shared" si="1"/>
        <v>2641.1950805143747</v>
      </c>
      <c r="J23" s="17">
        <f t="shared" si="2"/>
        <v>11.467566812917818</v>
      </c>
      <c r="K23" s="17">
        <f t="shared" si="3"/>
        <v>23031.87</v>
      </c>
      <c r="L23" s="18">
        <f t="shared" si="4"/>
        <v>23031.87</v>
      </c>
      <c r="M23" s="18">
        <f t="shared" si="5"/>
        <v>20475</v>
      </c>
      <c r="N23" s="41"/>
    </row>
    <row r="24" spans="1:14" s="4" customFormat="1" ht="27.6" x14ac:dyDescent="0.25">
      <c r="A24" s="10" t="s">
        <v>23</v>
      </c>
      <c r="B24" s="15" t="s">
        <v>266</v>
      </c>
      <c r="C24" s="14" t="s">
        <v>154</v>
      </c>
      <c r="D24" s="19">
        <v>1</v>
      </c>
      <c r="E24" s="20">
        <v>27885</v>
      </c>
      <c r="F24" s="39">
        <v>31147.599999999999</v>
      </c>
      <c r="G24" s="40">
        <v>32000</v>
      </c>
      <c r="H24" s="16">
        <f t="shared" si="0"/>
        <v>30344.2</v>
      </c>
      <c r="I24" s="16">
        <f t="shared" si="1"/>
        <v>2171.9564728603564</v>
      </c>
      <c r="J24" s="17">
        <f t="shared" si="2"/>
        <v>7.1577318659261282</v>
      </c>
      <c r="K24" s="17">
        <f t="shared" si="3"/>
        <v>30344.2</v>
      </c>
      <c r="L24" s="18">
        <f t="shared" si="4"/>
        <v>30344.2</v>
      </c>
      <c r="M24" s="18">
        <f t="shared" si="5"/>
        <v>27885</v>
      </c>
      <c r="N24" s="41"/>
    </row>
    <row r="25" spans="1:14" s="4" customFormat="1" ht="27.6" x14ac:dyDescent="0.25">
      <c r="A25" s="10" t="s">
        <v>24</v>
      </c>
      <c r="B25" s="15" t="s">
        <v>267</v>
      </c>
      <c r="C25" s="14" t="s">
        <v>154</v>
      </c>
      <c r="D25" s="19">
        <v>1</v>
      </c>
      <c r="E25" s="20">
        <v>35100</v>
      </c>
      <c r="F25" s="39">
        <v>39206.699999999997</v>
      </c>
      <c r="G25" s="40">
        <v>41250</v>
      </c>
      <c r="H25" s="16">
        <f t="shared" si="0"/>
        <v>38518.9</v>
      </c>
      <c r="I25" s="16">
        <f t="shared" si="1"/>
        <v>3132.1600581707185</v>
      </c>
      <c r="J25" s="17">
        <f t="shared" si="2"/>
        <v>8.131488848774806</v>
      </c>
      <c r="K25" s="17">
        <f t="shared" si="3"/>
        <v>38518.9</v>
      </c>
      <c r="L25" s="18">
        <f t="shared" si="4"/>
        <v>38518.9</v>
      </c>
      <c r="M25" s="18">
        <f t="shared" si="5"/>
        <v>35100</v>
      </c>
      <c r="N25" s="41"/>
    </row>
    <row r="26" spans="1:14" s="4" customFormat="1" ht="55.2" x14ac:dyDescent="0.25">
      <c r="A26" s="10" t="s">
        <v>25</v>
      </c>
      <c r="B26" s="15" t="s">
        <v>268</v>
      </c>
      <c r="C26" s="14" t="s">
        <v>259</v>
      </c>
      <c r="D26" s="19">
        <v>1</v>
      </c>
      <c r="E26" s="20">
        <v>25000</v>
      </c>
      <c r="F26" s="39">
        <v>27925</v>
      </c>
      <c r="G26" s="40">
        <v>28900</v>
      </c>
      <c r="H26" s="16">
        <f t="shared" si="0"/>
        <v>27275</v>
      </c>
      <c r="I26" s="16">
        <f t="shared" si="1"/>
        <v>2029.6243494794794</v>
      </c>
      <c r="J26" s="17">
        <f t="shared" si="2"/>
        <v>7.4413358367716942</v>
      </c>
      <c r="K26" s="17">
        <f t="shared" si="3"/>
        <v>27275</v>
      </c>
      <c r="L26" s="18">
        <f t="shared" si="4"/>
        <v>27275</v>
      </c>
      <c r="M26" s="18">
        <f t="shared" si="5"/>
        <v>25000</v>
      </c>
      <c r="N26" s="41"/>
    </row>
    <row r="27" spans="1:14" s="4" customFormat="1" ht="55.2" x14ac:dyDescent="0.25">
      <c r="A27" s="10" t="s">
        <v>26</v>
      </c>
      <c r="B27" s="15" t="s">
        <v>269</v>
      </c>
      <c r="C27" s="14" t="s">
        <v>154</v>
      </c>
      <c r="D27" s="19">
        <v>1</v>
      </c>
      <c r="E27" s="20">
        <v>24050</v>
      </c>
      <c r="F27" s="39">
        <v>26863.9</v>
      </c>
      <c r="G27" s="40">
        <v>28500</v>
      </c>
      <c r="H27" s="16">
        <f t="shared" si="0"/>
        <v>26471.3</v>
      </c>
      <c r="I27" s="16">
        <f t="shared" si="1"/>
        <v>2250.8278632538741</v>
      </c>
      <c r="J27" s="17">
        <f t="shared" si="2"/>
        <v>8.5028988499011167</v>
      </c>
      <c r="K27" s="17">
        <f t="shared" si="3"/>
        <v>26471.3</v>
      </c>
      <c r="L27" s="18">
        <f t="shared" si="4"/>
        <v>26471.3</v>
      </c>
      <c r="M27" s="18">
        <f t="shared" si="5"/>
        <v>24050</v>
      </c>
      <c r="N27" s="41"/>
    </row>
    <row r="28" spans="1:14" s="4" customFormat="1" ht="55.2" x14ac:dyDescent="0.25">
      <c r="A28" s="10" t="s">
        <v>27</v>
      </c>
      <c r="B28" s="15" t="s">
        <v>270</v>
      </c>
      <c r="C28" s="14" t="s">
        <v>154</v>
      </c>
      <c r="D28" s="19">
        <v>1</v>
      </c>
      <c r="E28" s="20">
        <v>18200</v>
      </c>
      <c r="F28" s="39">
        <v>20329.400000000001</v>
      </c>
      <c r="G28" s="40">
        <v>21300</v>
      </c>
      <c r="H28" s="16">
        <f t="shared" si="0"/>
        <v>19943.13</v>
      </c>
      <c r="I28" s="16">
        <f t="shared" si="1"/>
        <v>1585.6864296995589</v>
      </c>
      <c r="J28" s="17">
        <f t="shared" si="2"/>
        <v>7.9510409333918934</v>
      </c>
      <c r="K28" s="17">
        <f t="shared" si="3"/>
        <v>19943.13</v>
      </c>
      <c r="L28" s="18">
        <f t="shared" si="4"/>
        <v>19943.13</v>
      </c>
      <c r="M28" s="18">
        <f t="shared" si="5"/>
        <v>18200</v>
      </c>
      <c r="N28" s="41"/>
    </row>
    <row r="29" spans="1:14" s="4" customFormat="1" ht="13.8" x14ac:dyDescent="0.25">
      <c r="A29" s="10" t="s">
        <v>28</v>
      </c>
      <c r="B29" s="15" t="s">
        <v>271</v>
      </c>
      <c r="C29" s="14" t="s">
        <v>259</v>
      </c>
      <c r="D29" s="19">
        <v>1</v>
      </c>
      <c r="E29" s="20">
        <v>30000</v>
      </c>
      <c r="F29" s="39">
        <v>33510</v>
      </c>
      <c r="G29" s="40">
        <v>35000</v>
      </c>
      <c r="H29" s="16">
        <f t="shared" si="0"/>
        <v>32836.67</v>
      </c>
      <c r="I29" s="16">
        <f t="shared" si="1"/>
        <v>2567.1060230020366</v>
      </c>
      <c r="J29" s="17">
        <f t="shared" si="2"/>
        <v>7.8178025451485693</v>
      </c>
      <c r="K29" s="17">
        <f t="shared" si="3"/>
        <v>32836.67</v>
      </c>
      <c r="L29" s="18">
        <f t="shared" si="4"/>
        <v>32836.67</v>
      </c>
      <c r="M29" s="18">
        <f t="shared" si="5"/>
        <v>30000</v>
      </c>
      <c r="N29" s="41"/>
    </row>
    <row r="30" spans="1:14" s="4" customFormat="1" ht="27.6" x14ac:dyDescent="0.25">
      <c r="A30" s="10" t="s">
        <v>29</v>
      </c>
      <c r="B30" s="15" t="s">
        <v>272</v>
      </c>
      <c r="C30" s="14" t="s">
        <v>154</v>
      </c>
      <c r="D30" s="19">
        <v>1</v>
      </c>
      <c r="E30" s="20">
        <v>32500</v>
      </c>
      <c r="F30" s="39">
        <v>36302.5</v>
      </c>
      <c r="G30" s="40">
        <v>37500</v>
      </c>
      <c r="H30" s="16">
        <f t="shared" si="0"/>
        <v>35434.17</v>
      </c>
      <c r="I30" s="16">
        <f t="shared" si="1"/>
        <v>2610.6516587498481</v>
      </c>
      <c r="J30" s="17">
        <f t="shared" si="2"/>
        <v>7.3676105825248568</v>
      </c>
      <c r="K30" s="17">
        <f t="shared" si="3"/>
        <v>35434.17</v>
      </c>
      <c r="L30" s="18">
        <f t="shared" si="4"/>
        <v>35434.17</v>
      </c>
      <c r="M30" s="18">
        <f t="shared" si="5"/>
        <v>32500</v>
      </c>
      <c r="N30" s="41"/>
    </row>
    <row r="31" spans="1:14" s="4" customFormat="1" ht="27.6" x14ac:dyDescent="0.25">
      <c r="A31" s="10" t="s">
        <v>30</v>
      </c>
      <c r="B31" s="15" t="s">
        <v>273</v>
      </c>
      <c r="C31" s="14" t="s">
        <v>154</v>
      </c>
      <c r="D31" s="19">
        <v>1</v>
      </c>
      <c r="E31" s="20">
        <v>23075</v>
      </c>
      <c r="F31" s="39">
        <v>25774</v>
      </c>
      <c r="G31" s="40">
        <v>26000</v>
      </c>
      <c r="H31" s="16">
        <f t="shared" si="0"/>
        <v>24949.67</v>
      </c>
      <c r="I31" s="16">
        <f t="shared" si="1"/>
        <v>1627.4367371217024</v>
      </c>
      <c r="J31" s="17">
        <f t="shared" si="2"/>
        <v>6.5228788081032842</v>
      </c>
      <c r="K31" s="17">
        <f t="shared" si="3"/>
        <v>24949.67</v>
      </c>
      <c r="L31" s="18">
        <f t="shared" si="4"/>
        <v>24949.67</v>
      </c>
      <c r="M31" s="18">
        <f t="shared" si="5"/>
        <v>23075</v>
      </c>
      <c r="N31" s="41"/>
    </row>
    <row r="32" spans="1:14" s="4" customFormat="1" ht="27.6" x14ac:dyDescent="0.25">
      <c r="A32" s="10" t="s">
        <v>31</v>
      </c>
      <c r="B32" s="15" t="s">
        <v>274</v>
      </c>
      <c r="C32" s="14" t="s">
        <v>154</v>
      </c>
      <c r="D32" s="19">
        <v>1</v>
      </c>
      <c r="E32" s="20">
        <v>30485</v>
      </c>
      <c r="F32" s="39">
        <v>34051.699999999997</v>
      </c>
      <c r="G32" s="40">
        <v>35500</v>
      </c>
      <c r="H32" s="16">
        <f t="shared" si="0"/>
        <v>33345.57</v>
      </c>
      <c r="I32" s="16">
        <f t="shared" si="1"/>
        <v>2580.9929219843534</v>
      </c>
      <c r="J32" s="17">
        <f t="shared" si="2"/>
        <v>7.7401373615276441</v>
      </c>
      <c r="K32" s="17">
        <f t="shared" si="3"/>
        <v>33345.57</v>
      </c>
      <c r="L32" s="18">
        <f t="shared" si="4"/>
        <v>33345.57</v>
      </c>
      <c r="M32" s="18">
        <f t="shared" si="5"/>
        <v>30485</v>
      </c>
      <c r="N32" s="41"/>
    </row>
    <row r="33" spans="1:14" s="4" customFormat="1" ht="27.6" x14ac:dyDescent="0.25">
      <c r="A33" s="10" t="s">
        <v>32</v>
      </c>
      <c r="B33" s="15" t="s">
        <v>275</v>
      </c>
      <c r="C33" s="14" t="s">
        <v>154</v>
      </c>
      <c r="D33" s="19">
        <v>1</v>
      </c>
      <c r="E33" s="20">
        <v>37700</v>
      </c>
      <c r="F33" s="39">
        <v>42110.9</v>
      </c>
      <c r="G33" s="40">
        <v>46000</v>
      </c>
      <c r="H33" s="16">
        <f t="shared" si="0"/>
        <v>41936.97</v>
      </c>
      <c r="I33" s="16">
        <f t="shared" si="1"/>
        <v>4152.732787374277</v>
      </c>
      <c r="J33" s="17">
        <f t="shared" si="2"/>
        <v>9.9023195699982072</v>
      </c>
      <c r="K33" s="17">
        <f t="shared" si="3"/>
        <v>41936.97</v>
      </c>
      <c r="L33" s="18">
        <f t="shared" si="4"/>
        <v>41936.97</v>
      </c>
      <c r="M33" s="18">
        <f t="shared" si="5"/>
        <v>37700</v>
      </c>
      <c r="N33" s="41"/>
    </row>
    <row r="34" spans="1:14" s="4" customFormat="1" ht="27.6" x14ac:dyDescent="0.25">
      <c r="A34" s="10" t="s">
        <v>33</v>
      </c>
      <c r="B34" s="15" t="s">
        <v>276</v>
      </c>
      <c r="C34" s="14" t="s">
        <v>259</v>
      </c>
      <c r="D34" s="19">
        <v>1</v>
      </c>
      <c r="E34" s="20">
        <v>15000</v>
      </c>
      <c r="F34" s="39">
        <v>16755</v>
      </c>
      <c r="G34" s="40">
        <v>17553</v>
      </c>
      <c r="H34" s="16">
        <f t="shared" si="0"/>
        <v>16436</v>
      </c>
      <c r="I34" s="16">
        <f t="shared" si="1"/>
        <v>1306.0524491765252</v>
      </c>
      <c r="J34" s="17">
        <f t="shared" si="2"/>
        <v>7.9462913675865483</v>
      </c>
      <c r="K34" s="17">
        <f t="shared" si="3"/>
        <v>16436</v>
      </c>
      <c r="L34" s="18">
        <f t="shared" si="4"/>
        <v>16436</v>
      </c>
      <c r="M34" s="18">
        <f t="shared" si="5"/>
        <v>15000</v>
      </c>
      <c r="N34" s="41"/>
    </row>
    <row r="35" spans="1:14" s="4" customFormat="1" ht="41.4" x14ac:dyDescent="0.25">
      <c r="A35" s="10" t="s">
        <v>34</v>
      </c>
      <c r="B35" s="15" t="s">
        <v>277</v>
      </c>
      <c r="C35" s="14" t="s">
        <v>154</v>
      </c>
      <c r="D35" s="19">
        <v>1</v>
      </c>
      <c r="E35" s="20">
        <v>14885</v>
      </c>
      <c r="F35" s="39">
        <v>16626.5</v>
      </c>
      <c r="G35" s="40">
        <v>17850</v>
      </c>
      <c r="H35" s="16">
        <f t="shared" si="0"/>
        <v>16453.830000000002</v>
      </c>
      <c r="I35" s="16">
        <f t="shared" si="1"/>
        <v>1490.0223432329237</v>
      </c>
      <c r="J35" s="17">
        <f t="shared" si="2"/>
        <v>9.0557781576260563</v>
      </c>
      <c r="K35" s="17">
        <f t="shared" si="3"/>
        <v>16453.830000000002</v>
      </c>
      <c r="L35" s="18">
        <f t="shared" si="4"/>
        <v>16453.830000000002</v>
      </c>
      <c r="M35" s="18">
        <f t="shared" si="5"/>
        <v>14885</v>
      </c>
      <c r="N35" s="41"/>
    </row>
    <row r="36" spans="1:14" s="4" customFormat="1" ht="41.4" x14ac:dyDescent="0.25">
      <c r="A36" s="10" t="s">
        <v>35</v>
      </c>
      <c r="B36" s="15" t="s">
        <v>278</v>
      </c>
      <c r="C36" s="14" t="s">
        <v>154</v>
      </c>
      <c r="D36" s="19">
        <v>1</v>
      </c>
      <c r="E36" s="20">
        <v>11700</v>
      </c>
      <c r="F36" s="39">
        <v>13068.9</v>
      </c>
      <c r="G36" s="40">
        <v>15000</v>
      </c>
      <c r="H36" s="16">
        <f t="shared" si="0"/>
        <v>13256.3</v>
      </c>
      <c r="I36" s="16">
        <f t="shared" si="1"/>
        <v>1657.962324662413</v>
      </c>
      <c r="J36" s="17">
        <f t="shared" si="2"/>
        <v>12.506976491648597</v>
      </c>
      <c r="K36" s="17">
        <f t="shared" si="3"/>
        <v>13256.3</v>
      </c>
      <c r="L36" s="18">
        <f t="shared" si="4"/>
        <v>13256.3</v>
      </c>
      <c r="M36" s="18">
        <f t="shared" si="5"/>
        <v>11700</v>
      </c>
      <c r="N36" s="41"/>
    </row>
    <row r="37" spans="1:14" s="4" customFormat="1" ht="41.4" x14ac:dyDescent="0.25">
      <c r="A37" s="10" t="s">
        <v>36</v>
      </c>
      <c r="B37" s="15" t="s">
        <v>279</v>
      </c>
      <c r="C37" s="14" t="s">
        <v>154</v>
      </c>
      <c r="D37" s="19">
        <v>1</v>
      </c>
      <c r="E37" s="20">
        <v>20410</v>
      </c>
      <c r="F37" s="39">
        <v>22797.97</v>
      </c>
      <c r="G37" s="40">
        <v>25500</v>
      </c>
      <c r="H37" s="16">
        <f t="shared" si="0"/>
        <v>22902.66</v>
      </c>
      <c r="I37" s="16">
        <f t="shared" si="1"/>
        <v>2546.6143158384493</v>
      </c>
      <c r="J37" s="17">
        <f t="shared" si="2"/>
        <v>11.119294945820482</v>
      </c>
      <c r="K37" s="17">
        <f t="shared" si="3"/>
        <v>22902.66</v>
      </c>
      <c r="L37" s="18">
        <f t="shared" si="4"/>
        <v>22902.66</v>
      </c>
      <c r="M37" s="18">
        <f t="shared" si="5"/>
        <v>20410</v>
      </c>
      <c r="N37" s="41"/>
    </row>
    <row r="38" spans="1:14" s="4" customFormat="1" ht="55.2" x14ac:dyDescent="0.25">
      <c r="A38" s="10" t="s">
        <v>37</v>
      </c>
      <c r="B38" s="15" t="s">
        <v>280</v>
      </c>
      <c r="C38" s="14" t="s">
        <v>259</v>
      </c>
      <c r="D38" s="19">
        <v>1</v>
      </c>
      <c r="E38" s="20">
        <v>20000</v>
      </c>
      <c r="F38" s="39">
        <v>22340</v>
      </c>
      <c r="G38" s="40">
        <v>25500</v>
      </c>
      <c r="H38" s="16">
        <f t="shared" si="0"/>
        <v>22613.33</v>
      </c>
      <c r="I38" s="16">
        <f t="shared" si="1"/>
        <v>2760.1690769467968</v>
      </c>
      <c r="J38" s="17">
        <f t="shared" si="2"/>
        <v>12.205938165439573</v>
      </c>
      <c r="K38" s="17">
        <f t="shared" si="3"/>
        <v>22613.33</v>
      </c>
      <c r="L38" s="18">
        <f t="shared" si="4"/>
        <v>22613.33</v>
      </c>
      <c r="M38" s="18">
        <f t="shared" si="5"/>
        <v>20000</v>
      </c>
      <c r="N38" s="41"/>
    </row>
    <row r="39" spans="1:14" s="4" customFormat="1" ht="55.2" x14ac:dyDescent="0.25">
      <c r="A39" s="10" t="s">
        <v>38</v>
      </c>
      <c r="B39" s="15" t="s">
        <v>281</v>
      </c>
      <c r="C39" s="14" t="s">
        <v>154</v>
      </c>
      <c r="D39" s="19">
        <v>1</v>
      </c>
      <c r="E39" s="20">
        <v>12220</v>
      </c>
      <c r="F39" s="39">
        <v>13649.74</v>
      </c>
      <c r="G39" s="40">
        <v>14875</v>
      </c>
      <c r="H39" s="16">
        <f t="shared" si="0"/>
        <v>13581.58</v>
      </c>
      <c r="I39" s="16">
        <f t="shared" si="1"/>
        <v>1328.8117207490307</v>
      </c>
      <c r="J39" s="17">
        <f t="shared" si="2"/>
        <v>9.7839258815913226</v>
      </c>
      <c r="K39" s="17">
        <f t="shared" si="3"/>
        <v>13581.58</v>
      </c>
      <c r="L39" s="18">
        <f t="shared" si="4"/>
        <v>13581.58</v>
      </c>
      <c r="M39" s="18">
        <f t="shared" si="5"/>
        <v>12220</v>
      </c>
      <c r="N39" s="41"/>
    </row>
    <row r="40" spans="1:14" s="4" customFormat="1" ht="55.2" x14ac:dyDescent="0.25">
      <c r="A40" s="10" t="s">
        <v>39</v>
      </c>
      <c r="B40" s="15" t="s">
        <v>282</v>
      </c>
      <c r="C40" s="14" t="s">
        <v>154</v>
      </c>
      <c r="D40" s="19">
        <v>1</v>
      </c>
      <c r="E40" s="20">
        <v>19240</v>
      </c>
      <c r="F40" s="39">
        <v>21491.08</v>
      </c>
      <c r="G40" s="40">
        <v>22536</v>
      </c>
      <c r="H40" s="16">
        <f t="shared" si="0"/>
        <v>21089.03</v>
      </c>
      <c r="I40" s="16">
        <f t="shared" si="1"/>
        <v>1684.3809432944004</v>
      </c>
      <c r="J40" s="17">
        <f t="shared" si="2"/>
        <v>7.9870005557126174</v>
      </c>
      <c r="K40" s="17">
        <f t="shared" si="3"/>
        <v>21089.03</v>
      </c>
      <c r="L40" s="18">
        <f t="shared" si="4"/>
        <v>21089.03</v>
      </c>
      <c r="M40" s="18">
        <f t="shared" si="5"/>
        <v>19240</v>
      </c>
      <c r="N40" s="41"/>
    </row>
    <row r="41" spans="1:14" s="4" customFormat="1" ht="55.2" x14ac:dyDescent="0.25">
      <c r="A41" s="10" t="s">
        <v>40</v>
      </c>
      <c r="B41" s="15" t="s">
        <v>283</v>
      </c>
      <c r="C41" s="14" t="s">
        <v>154</v>
      </c>
      <c r="D41" s="19">
        <v>1</v>
      </c>
      <c r="E41" s="20">
        <v>22230</v>
      </c>
      <c r="F41" s="39">
        <v>24830.91</v>
      </c>
      <c r="G41" s="40">
        <v>25655</v>
      </c>
      <c r="H41" s="16">
        <f t="shared" si="0"/>
        <v>24238.639999999999</v>
      </c>
      <c r="I41" s="16">
        <f t="shared" si="1"/>
        <v>1787.6652443993346</v>
      </c>
      <c r="J41" s="17">
        <f t="shared" si="2"/>
        <v>7.3752704128587032</v>
      </c>
      <c r="K41" s="17">
        <f t="shared" si="3"/>
        <v>24238.639999999999</v>
      </c>
      <c r="L41" s="18">
        <f t="shared" si="4"/>
        <v>24238.639999999999</v>
      </c>
      <c r="M41" s="18">
        <f t="shared" si="5"/>
        <v>22230</v>
      </c>
      <c r="N41" s="41"/>
    </row>
    <row r="42" spans="1:14" s="4" customFormat="1" ht="27.6" x14ac:dyDescent="0.25">
      <c r="A42" s="10" t="s">
        <v>41</v>
      </c>
      <c r="B42" s="15" t="s">
        <v>284</v>
      </c>
      <c r="C42" s="14" t="s">
        <v>259</v>
      </c>
      <c r="D42" s="19">
        <v>1</v>
      </c>
      <c r="E42" s="20">
        <v>25000</v>
      </c>
      <c r="F42" s="39">
        <v>27925</v>
      </c>
      <c r="G42" s="40">
        <v>28900</v>
      </c>
      <c r="H42" s="16">
        <f t="shared" si="0"/>
        <v>27275</v>
      </c>
      <c r="I42" s="16">
        <f t="shared" si="1"/>
        <v>2029.6243494794794</v>
      </c>
      <c r="J42" s="17">
        <f t="shared" si="2"/>
        <v>7.4413358367716942</v>
      </c>
      <c r="K42" s="17">
        <f t="shared" si="3"/>
        <v>27275</v>
      </c>
      <c r="L42" s="18">
        <f t="shared" si="4"/>
        <v>27275</v>
      </c>
      <c r="M42" s="18">
        <f t="shared" si="5"/>
        <v>25000</v>
      </c>
      <c r="N42" s="41"/>
    </row>
    <row r="43" spans="1:14" s="4" customFormat="1" ht="27.6" x14ac:dyDescent="0.25">
      <c r="A43" s="10" t="s">
        <v>42</v>
      </c>
      <c r="B43" s="15" t="s">
        <v>285</v>
      </c>
      <c r="C43" s="14" t="s">
        <v>154</v>
      </c>
      <c r="D43" s="19">
        <v>1</v>
      </c>
      <c r="E43" s="20">
        <v>23985</v>
      </c>
      <c r="F43" s="39">
        <v>26791.200000000001</v>
      </c>
      <c r="G43" s="40">
        <v>27500</v>
      </c>
      <c r="H43" s="16">
        <f t="shared" si="0"/>
        <v>26092.07</v>
      </c>
      <c r="I43" s="16">
        <f t="shared" si="1"/>
        <v>1858.8697677172906</v>
      </c>
      <c r="J43" s="17">
        <f t="shared" si="2"/>
        <v>7.1242709670688855</v>
      </c>
      <c r="K43" s="17">
        <f t="shared" si="3"/>
        <v>26092.07</v>
      </c>
      <c r="L43" s="18">
        <f t="shared" si="4"/>
        <v>26092.07</v>
      </c>
      <c r="M43" s="18">
        <f t="shared" si="5"/>
        <v>23985</v>
      </c>
      <c r="N43" s="41"/>
    </row>
    <row r="44" spans="1:14" s="4" customFormat="1" ht="27.6" x14ac:dyDescent="0.25">
      <c r="A44" s="10" t="s">
        <v>43</v>
      </c>
      <c r="B44" s="15" t="s">
        <v>286</v>
      </c>
      <c r="C44" s="14" t="s">
        <v>154</v>
      </c>
      <c r="D44" s="19">
        <v>1</v>
      </c>
      <c r="E44" s="20">
        <v>35100</v>
      </c>
      <c r="F44" s="39">
        <v>39206.699999999997</v>
      </c>
      <c r="G44" s="40">
        <v>40000</v>
      </c>
      <c r="H44" s="16">
        <f t="shared" si="0"/>
        <v>38102.230000000003</v>
      </c>
      <c r="I44" s="16">
        <f t="shared" si="1"/>
        <v>2630.0921967363292</v>
      </c>
      <c r="J44" s="17">
        <f t="shared" si="2"/>
        <v>6.902725107523441</v>
      </c>
      <c r="K44" s="17">
        <f t="shared" si="3"/>
        <v>38102.230000000003</v>
      </c>
      <c r="L44" s="18">
        <f t="shared" si="4"/>
        <v>38102.230000000003</v>
      </c>
      <c r="M44" s="18">
        <f t="shared" si="5"/>
        <v>35100</v>
      </c>
      <c r="N44" s="41"/>
    </row>
    <row r="45" spans="1:14" s="4" customFormat="1" ht="27.6" x14ac:dyDescent="0.25">
      <c r="A45" s="10" t="s">
        <v>44</v>
      </c>
      <c r="B45" s="15" t="s">
        <v>287</v>
      </c>
      <c r="C45" s="14" t="s">
        <v>154</v>
      </c>
      <c r="D45" s="19">
        <v>1</v>
      </c>
      <c r="E45" s="20">
        <v>35100</v>
      </c>
      <c r="F45" s="39">
        <v>39206.699999999997</v>
      </c>
      <c r="G45" s="40">
        <v>40000</v>
      </c>
      <c r="H45" s="16">
        <f t="shared" si="0"/>
        <v>38102.230000000003</v>
      </c>
      <c r="I45" s="16">
        <f t="shared" si="1"/>
        <v>2630.0921967363292</v>
      </c>
      <c r="J45" s="17">
        <f t="shared" si="2"/>
        <v>6.902725107523441</v>
      </c>
      <c r="K45" s="17">
        <f t="shared" si="3"/>
        <v>38102.230000000003</v>
      </c>
      <c r="L45" s="18">
        <f t="shared" si="4"/>
        <v>38102.230000000003</v>
      </c>
      <c r="M45" s="18">
        <f t="shared" si="5"/>
        <v>35100</v>
      </c>
      <c r="N45" s="41"/>
    </row>
    <row r="46" spans="1:14" s="4" customFormat="1" ht="27.6" x14ac:dyDescent="0.25">
      <c r="A46" s="10" t="s">
        <v>45</v>
      </c>
      <c r="B46" s="15" t="s">
        <v>288</v>
      </c>
      <c r="C46" s="14" t="s">
        <v>259</v>
      </c>
      <c r="D46" s="19">
        <v>1</v>
      </c>
      <c r="E46" s="20">
        <v>25000</v>
      </c>
      <c r="F46" s="39">
        <v>27925</v>
      </c>
      <c r="G46" s="40">
        <v>30000</v>
      </c>
      <c r="H46" s="16">
        <f t="shared" si="0"/>
        <v>27641.67</v>
      </c>
      <c r="I46" s="16">
        <f t="shared" si="1"/>
        <v>2512.0128051690608</v>
      </c>
      <c r="J46" s="17">
        <f t="shared" si="2"/>
        <v>9.0877751060954743</v>
      </c>
      <c r="K46" s="17">
        <f t="shared" si="3"/>
        <v>27641.67</v>
      </c>
      <c r="L46" s="18">
        <f t="shared" si="4"/>
        <v>27641.67</v>
      </c>
      <c r="M46" s="18">
        <f t="shared" si="5"/>
        <v>25000</v>
      </c>
      <c r="N46" s="41"/>
    </row>
    <row r="47" spans="1:14" s="4" customFormat="1" ht="41.4" x14ac:dyDescent="0.25">
      <c r="A47" s="10" t="s">
        <v>46</v>
      </c>
      <c r="B47" s="15" t="s">
        <v>289</v>
      </c>
      <c r="C47" s="14" t="s">
        <v>154</v>
      </c>
      <c r="D47" s="19">
        <v>1</v>
      </c>
      <c r="E47" s="20">
        <v>20085</v>
      </c>
      <c r="F47" s="39">
        <v>22434.9</v>
      </c>
      <c r="G47" s="40">
        <v>23500</v>
      </c>
      <c r="H47" s="16">
        <f t="shared" si="0"/>
        <v>22006.63</v>
      </c>
      <c r="I47" s="16">
        <f t="shared" si="1"/>
        <v>1747.3166580025882</v>
      </c>
      <c r="J47" s="17">
        <f t="shared" si="2"/>
        <v>7.939955631564616</v>
      </c>
      <c r="K47" s="17">
        <f t="shared" si="3"/>
        <v>22006.63</v>
      </c>
      <c r="L47" s="18">
        <f t="shared" si="4"/>
        <v>22006.63</v>
      </c>
      <c r="M47" s="18">
        <f t="shared" si="5"/>
        <v>20085</v>
      </c>
      <c r="N47" s="41"/>
    </row>
    <row r="48" spans="1:14" s="4" customFormat="1" ht="41.4" x14ac:dyDescent="0.25">
      <c r="A48" s="10" t="s">
        <v>47</v>
      </c>
      <c r="B48" s="15" t="s">
        <v>290</v>
      </c>
      <c r="C48" s="14" t="s">
        <v>154</v>
      </c>
      <c r="D48" s="19">
        <v>1</v>
      </c>
      <c r="E48" s="20">
        <v>29900</v>
      </c>
      <c r="F48" s="39">
        <v>33398.300000000003</v>
      </c>
      <c r="G48" s="40">
        <v>35000</v>
      </c>
      <c r="H48" s="16">
        <f t="shared" si="0"/>
        <v>32766.1</v>
      </c>
      <c r="I48" s="16">
        <f t="shared" si="1"/>
        <v>2608.1138069493827</v>
      </c>
      <c r="J48" s="17">
        <f t="shared" si="2"/>
        <v>7.9597932221087744</v>
      </c>
      <c r="K48" s="17">
        <f t="shared" si="3"/>
        <v>32766.1</v>
      </c>
      <c r="L48" s="18">
        <f t="shared" si="4"/>
        <v>32766.1</v>
      </c>
      <c r="M48" s="18">
        <f t="shared" si="5"/>
        <v>29900</v>
      </c>
      <c r="N48" s="41"/>
    </row>
    <row r="49" spans="1:14" s="4" customFormat="1" ht="41.4" x14ac:dyDescent="0.25">
      <c r="A49" s="10" t="s">
        <v>48</v>
      </c>
      <c r="B49" s="15" t="s">
        <v>291</v>
      </c>
      <c r="C49" s="14" t="s">
        <v>154</v>
      </c>
      <c r="D49" s="19">
        <v>1</v>
      </c>
      <c r="E49" s="20">
        <v>29575</v>
      </c>
      <c r="F49" s="39">
        <v>33035.199999999997</v>
      </c>
      <c r="G49" s="40">
        <v>37125</v>
      </c>
      <c r="H49" s="16">
        <f t="shared" si="0"/>
        <v>33245.07</v>
      </c>
      <c r="I49" s="16">
        <f t="shared" si="1"/>
        <v>3779.3727010356274</v>
      </c>
      <c r="J49" s="17">
        <f t="shared" si="2"/>
        <v>11.368220012878986</v>
      </c>
      <c r="K49" s="17">
        <f t="shared" si="3"/>
        <v>33245.07</v>
      </c>
      <c r="L49" s="18">
        <f t="shared" si="4"/>
        <v>33245.07</v>
      </c>
      <c r="M49" s="18">
        <f t="shared" si="5"/>
        <v>29575</v>
      </c>
      <c r="N49" s="41"/>
    </row>
    <row r="50" spans="1:14" s="4" customFormat="1" ht="27.6" x14ac:dyDescent="0.25">
      <c r="A50" s="10" t="s">
        <v>49</v>
      </c>
      <c r="B50" s="15" t="s">
        <v>292</v>
      </c>
      <c r="C50" s="14" t="s">
        <v>259</v>
      </c>
      <c r="D50" s="19">
        <v>1</v>
      </c>
      <c r="E50" s="20">
        <v>15000</v>
      </c>
      <c r="F50" s="39">
        <v>16755</v>
      </c>
      <c r="G50" s="40">
        <v>18500</v>
      </c>
      <c r="H50" s="16">
        <f t="shared" si="0"/>
        <v>16751.669999999998</v>
      </c>
      <c r="I50" s="16">
        <f t="shared" si="1"/>
        <v>1750.0023809507611</v>
      </c>
      <c r="J50" s="17">
        <f t="shared" si="2"/>
        <v>10.446733853703908</v>
      </c>
      <c r="K50" s="17">
        <f t="shared" si="3"/>
        <v>16751.669999999998</v>
      </c>
      <c r="L50" s="18">
        <f t="shared" si="4"/>
        <v>16751.669999999998</v>
      </c>
      <c r="M50" s="18">
        <f t="shared" si="5"/>
        <v>15000</v>
      </c>
      <c r="N50" s="41"/>
    </row>
    <row r="51" spans="1:14" s="4" customFormat="1" ht="27.6" x14ac:dyDescent="0.25">
      <c r="A51" s="10" t="s">
        <v>50</v>
      </c>
      <c r="B51" s="15" t="s">
        <v>293</v>
      </c>
      <c r="C51" s="14" t="s">
        <v>154</v>
      </c>
      <c r="D51" s="19">
        <v>1</v>
      </c>
      <c r="E51" s="20">
        <v>11700</v>
      </c>
      <c r="F51" s="39">
        <v>13068.9</v>
      </c>
      <c r="G51" s="40">
        <v>14025</v>
      </c>
      <c r="H51" s="16">
        <f t="shared" si="0"/>
        <v>12931.3</v>
      </c>
      <c r="I51" s="16">
        <f t="shared" si="1"/>
        <v>1168.5917037186255</v>
      </c>
      <c r="J51" s="17">
        <f t="shared" si="2"/>
        <v>9.0369236172590952</v>
      </c>
      <c r="K51" s="17">
        <f t="shared" si="3"/>
        <v>12931.3</v>
      </c>
      <c r="L51" s="18">
        <f t="shared" si="4"/>
        <v>12931.3</v>
      </c>
      <c r="M51" s="18">
        <f t="shared" si="5"/>
        <v>11700</v>
      </c>
      <c r="N51" s="41"/>
    </row>
    <row r="52" spans="1:14" s="4" customFormat="1" ht="27.6" x14ac:dyDescent="0.25">
      <c r="A52" s="10" t="s">
        <v>51</v>
      </c>
      <c r="B52" s="15" t="s">
        <v>294</v>
      </c>
      <c r="C52" s="14" t="s">
        <v>154</v>
      </c>
      <c r="D52" s="19">
        <v>1</v>
      </c>
      <c r="E52" s="20">
        <v>14820</v>
      </c>
      <c r="F52" s="39">
        <v>16553.939999999999</v>
      </c>
      <c r="G52" s="40">
        <v>17050</v>
      </c>
      <c r="H52" s="16">
        <f t="shared" si="0"/>
        <v>16141.31</v>
      </c>
      <c r="I52" s="16">
        <f t="shared" si="1"/>
        <v>1170.8631749838803</v>
      </c>
      <c r="J52" s="17">
        <f t="shared" si="2"/>
        <v>7.2538299244849416</v>
      </c>
      <c r="K52" s="17">
        <f t="shared" si="3"/>
        <v>16141.31</v>
      </c>
      <c r="L52" s="18">
        <f t="shared" si="4"/>
        <v>16141.31</v>
      </c>
      <c r="M52" s="18">
        <f t="shared" si="5"/>
        <v>14820</v>
      </c>
      <c r="N52" s="41"/>
    </row>
    <row r="53" spans="1:14" s="4" customFormat="1" ht="41.4" x14ac:dyDescent="0.25">
      <c r="A53" s="10" t="s">
        <v>52</v>
      </c>
      <c r="B53" s="15" t="s">
        <v>295</v>
      </c>
      <c r="C53" s="14" t="s">
        <v>259</v>
      </c>
      <c r="D53" s="19">
        <v>1</v>
      </c>
      <c r="E53" s="20">
        <v>15000</v>
      </c>
      <c r="F53" s="39">
        <v>16755</v>
      </c>
      <c r="G53" s="40">
        <v>17050</v>
      </c>
      <c r="H53" s="16">
        <f t="shared" si="0"/>
        <v>16268.33</v>
      </c>
      <c r="I53" s="16">
        <f t="shared" si="1"/>
        <v>1108.2681685103714</v>
      </c>
      <c r="J53" s="17">
        <f t="shared" si="2"/>
        <v>6.8124273881238668</v>
      </c>
      <c r="K53" s="17">
        <f t="shared" si="3"/>
        <v>16268.33</v>
      </c>
      <c r="L53" s="18">
        <f t="shared" si="4"/>
        <v>16268.33</v>
      </c>
      <c r="M53" s="18">
        <f t="shared" si="5"/>
        <v>15000</v>
      </c>
      <c r="N53" s="41"/>
    </row>
    <row r="54" spans="1:14" s="4" customFormat="1" ht="41.4" x14ac:dyDescent="0.25">
      <c r="A54" s="10" t="s">
        <v>53</v>
      </c>
      <c r="B54" s="15" t="s">
        <v>296</v>
      </c>
      <c r="C54" s="14" t="s">
        <v>154</v>
      </c>
      <c r="D54" s="19">
        <v>1</v>
      </c>
      <c r="E54" s="20">
        <v>7020</v>
      </c>
      <c r="F54" s="39">
        <v>7841.34</v>
      </c>
      <c r="G54" s="40">
        <v>8950</v>
      </c>
      <c r="H54" s="16">
        <f t="shared" si="0"/>
        <v>7937.11</v>
      </c>
      <c r="I54" s="16">
        <f t="shared" si="1"/>
        <v>968.55789632490905</v>
      </c>
      <c r="J54" s="17">
        <f t="shared" si="2"/>
        <v>12.202903781412996</v>
      </c>
      <c r="K54" s="17">
        <f t="shared" si="3"/>
        <v>7937.11</v>
      </c>
      <c r="L54" s="18">
        <f t="shared" si="4"/>
        <v>7937.11</v>
      </c>
      <c r="M54" s="18">
        <f t="shared" si="5"/>
        <v>7020</v>
      </c>
      <c r="N54" s="41"/>
    </row>
    <row r="55" spans="1:14" s="4" customFormat="1" ht="41.4" x14ac:dyDescent="0.25">
      <c r="A55" s="10" t="s">
        <v>54</v>
      </c>
      <c r="B55" s="15" t="s">
        <v>297</v>
      </c>
      <c r="C55" s="14" t="s">
        <v>154</v>
      </c>
      <c r="D55" s="19">
        <v>1</v>
      </c>
      <c r="E55" s="20">
        <v>16575</v>
      </c>
      <c r="F55" s="39">
        <v>18514.2</v>
      </c>
      <c r="G55" s="40">
        <v>21133.55</v>
      </c>
      <c r="H55" s="16">
        <f t="shared" si="0"/>
        <v>18740.919999999998</v>
      </c>
      <c r="I55" s="16">
        <f t="shared" si="1"/>
        <v>2287.7160795940854</v>
      </c>
      <c r="J55" s="17">
        <f t="shared" si="2"/>
        <v>12.207063898645774</v>
      </c>
      <c r="K55" s="17">
        <f t="shared" si="3"/>
        <v>18740.919999999998</v>
      </c>
      <c r="L55" s="18">
        <f t="shared" si="4"/>
        <v>18740.919999999998</v>
      </c>
      <c r="M55" s="18">
        <f t="shared" si="5"/>
        <v>16575</v>
      </c>
      <c r="N55" s="41"/>
    </row>
    <row r="56" spans="1:14" s="4" customFormat="1" ht="41.4" x14ac:dyDescent="0.25">
      <c r="A56" s="10" t="s">
        <v>55</v>
      </c>
      <c r="B56" s="15" t="s">
        <v>298</v>
      </c>
      <c r="C56" s="14" t="s">
        <v>154</v>
      </c>
      <c r="D56" s="19">
        <v>1</v>
      </c>
      <c r="E56" s="20">
        <v>23400</v>
      </c>
      <c r="F56" s="39">
        <v>26137.8</v>
      </c>
      <c r="G56" s="40">
        <v>29825</v>
      </c>
      <c r="H56" s="16">
        <f t="shared" si="0"/>
        <v>26454.27</v>
      </c>
      <c r="I56" s="16">
        <f t="shared" si="1"/>
        <v>3224.1696005845183</v>
      </c>
      <c r="J56" s="17">
        <f t="shared" si="2"/>
        <v>12.18770958557737</v>
      </c>
      <c r="K56" s="17">
        <f t="shared" si="3"/>
        <v>26454.27</v>
      </c>
      <c r="L56" s="18">
        <f t="shared" si="4"/>
        <v>26454.27</v>
      </c>
      <c r="M56" s="18">
        <f t="shared" si="5"/>
        <v>23400</v>
      </c>
      <c r="N56" s="41"/>
    </row>
    <row r="57" spans="1:14" s="4" customFormat="1" ht="27.6" customHeight="1" x14ac:dyDescent="0.25">
      <c r="A57" s="10" t="s">
        <v>56</v>
      </c>
      <c r="B57" s="15" t="s">
        <v>299</v>
      </c>
      <c r="C57" s="14" t="s">
        <v>259</v>
      </c>
      <c r="D57" s="19">
        <v>1</v>
      </c>
      <c r="E57" s="20">
        <v>16000</v>
      </c>
      <c r="F57" s="39">
        <v>17872</v>
      </c>
      <c r="G57" s="40">
        <v>20250</v>
      </c>
      <c r="H57" s="16">
        <f t="shared" si="0"/>
        <v>18040.669999999998</v>
      </c>
      <c r="I57" s="16">
        <f t="shared" si="1"/>
        <v>2130.014397447429</v>
      </c>
      <c r="J57" s="17">
        <f t="shared" si="2"/>
        <v>11.80673665361336</v>
      </c>
      <c r="K57" s="17">
        <f t="shared" si="3"/>
        <v>18040.669999999998</v>
      </c>
      <c r="L57" s="18">
        <f t="shared" si="4"/>
        <v>18040.669999999998</v>
      </c>
      <c r="M57" s="18">
        <f t="shared" si="5"/>
        <v>16000</v>
      </c>
      <c r="N57" s="41"/>
    </row>
    <row r="58" spans="1:14" s="4" customFormat="1" ht="41.4" x14ac:dyDescent="0.25">
      <c r="A58" s="10" t="s">
        <v>57</v>
      </c>
      <c r="B58" s="15" t="s">
        <v>300</v>
      </c>
      <c r="C58" s="14" t="s">
        <v>154</v>
      </c>
      <c r="D58" s="19">
        <v>1</v>
      </c>
      <c r="E58" s="20">
        <v>18200</v>
      </c>
      <c r="F58" s="39">
        <v>20329.400000000001</v>
      </c>
      <c r="G58" s="40">
        <v>23120</v>
      </c>
      <c r="H58" s="16">
        <f t="shared" si="0"/>
        <v>20549.8</v>
      </c>
      <c r="I58" s="16">
        <f t="shared" si="1"/>
        <v>2467.3937910272853</v>
      </c>
      <c r="J58" s="17">
        <f t="shared" si="2"/>
        <v>12.006899293556557</v>
      </c>
      <c r="K58" s="17">
        <f t="shared" si="3"/>
        <v>20549.8</v>
      </c>
      <c r="L58" s="18">
        <f t="shared" si="4"/>
        <v>20549.8</v>
      </c>
      <c r="M58" s="18">
        <f t="shared" si="5"/>
        <v>18200</v>
      </c>
      <c r="N58" s="41"/>
    </row>
    <row r="59" spans="1:14" s="4" customFormat="1" ht="41.4" x14ac:dyDescent="0.25">
      <c r="A59" s="10" t="s">
        <v>58</v>
      </c>
      <c r="B59" s="15" t="s">
        <v>301</v>
      </c>
      <c r="C59" s="14" t="s">
        <v>154</v>
      </c>
      <c r="D59" s="19">
        <v>1</v>
      </c>
      <c r="E59" s="20">
        <v>14885</v>
      </c>
      <c r="F59" s="39">
        <v>16626.5</v>
      </c>
      <c r="G59" s="40">
        <v>18978</v>
      </c>
      <c r="H59" s="16">
        <f t="shared" si="0"/>
        <v>16829.830000000002</v>
      </c>
      <c r="I59" s="16">
        <f t="shared" si="1"/>
        <v>2054.0619716389601</v>
      </c>
      <c r="J59" s="17">
        <f t="shared" si="2"/>
        <v>12.204888413245767</v>
      </c>
      <c r="K59" s="17">
        <f t="shared" si="3"/>
        <v>16829.830000000002</v>
      </c>
      <c r="L59" s="18">
        <f t="shared" si="4"/>
        <v>16829.830000000002</v>
      </c>
      <c r="M59" s="18">
        <f t="shared" si="5"/>
        <v>14885</v>
      </c>
      <c r="N59" s="41"/>
    </row>
    <row r="60" spans="1:14" s="4" customFormat="1" ht="41.4" x14ac:dyDescent="0.25">
      <c r="A60" s="10" t="s">
        <v>59</v>
      </c>
      <c r="B60" s="15" t="s">
        <v>302</v>
      </c>
      <c r="C60" s="14" t="s">
        <v>154</v>
      </c>
      <c r="D60" s="19">
        <v>1</v>
      </c>
      <c r="E60" s="20">
        <v>23400</v>
      </c>
      <c r="F60" s="39">
        <v>26137.8</v>
      </c>
      <c r="G60" s="40">
        <v>29600</v>
      </c>
      <c r="H60" s="16">
        <f t="shared" si="0"/>
        <v>26379.27</v>
      </c>
      <c r="I60" s="16">
        <f t="shared" si="1"/>
        <v>3107.0451579166552</v>
      </c>
      <c r="J60" s="17">
        <f t="shared" si="2"/>
        <v>11.778359135475149</v>
      </c>
      <c r="K60" s="17">
        <f t="shared" si="3"/>
        <v>26379.27</v>
      </c>
      <c r="L60" s="18">
        <f t="shared" si="4"/>
        <v>26379.27</v>
      </c>
      <c r="M60" s="18">
        <f t="shared" si="5"/>
        <v>23400</v>
      </c>
      <c r="N60" s="41"/>
    </row>
    <row r="61" spans="1:14" s="4" customFormat="1" ht="41.4" x14ac:dyDescent="0.25">
      <c r="A61" s="10" t="s">
        <v>60</v>
      </c>
      <c r="B61" s="15" t="s">
        <v>303</v>
      </c>
      <c r="C61" s="14" t="s">
        <v>259</v>
      </c>
      <c r="D61" s="19">
        <v>1</v>
      </c>
      <c r="E61" s="20">
        <v>16000</v>
      </c>
      <c r="F61" s="39">
        <v>17872</v>
      </c>
      <c r="G61" s="40">
        <v>20100</v>
      </c>
      <c r="H61" s="16">
        <f t="shared" si="0"/>
        <v>17990.669999999998</v>
      </c>
      <c r="I61" s="16">
        <f t="shared" si="1"/>
        <v>2052.5743185895449</v>
      </c>
      <c r="J61" s="17">
        <f t="shared" si="2"/>
        <v>11.409104377933369</v>
      </c>
      <c r="K61" s="17">
        <f t="shared" si="3"/>
        <v>17990.669999999998</v>
      </c>
      <c r="L61" s="18">
        <f t="shared" si="4"/>
        <v>17990.669999999998</v>
      </c>
      <c r="M61" s="18">
        <f t="shared" si="5"/>
        <v>16000</v>
      </c>
      <c r="N61" s="41"/>
    </row>
    <row r="62" spans="1:14" s="4" customFormat="1" ht="41.4" x14ac:dyDescent="0.25">
      <c r="A62" s="10" t="s">
        <v>61</v>
      </c>
      <c r="B62" s="15" t="s">
        <v>304</v>
      </c>
      <c r="C62" s="14" t="s">
        <v>154</v>
      </c>
      <c r="D62" s="19">
        <v>1</v>
      </c>
      <c r="E62" s="20">
        <v>18200</v>
      </c>
      <c r="F62" s="39">
        <v>20329.400000000001</v>
      </c>
      <c r="G62" s="40">
        <v>22900</v>
      </c>
      <c r="H62" s="16">
        <f t="shared" si="0"/>
        <v>20476.47</v>
      </c>
      <c r="I62" s="16">
        <f t="shared" si="1"/>
        <v>2353.4488423021508</v>
      </c>
      <c r="J62" s="17">
        <f t="shared" si="2"/>
        <v>11.493430470692218</v>
      </c>
      <c r="K62" s="17">
        <f t="shared" si="3"/>
        <v>20476.47</v>
      </c>
      <c r="L62" s="18">
        <f t="shared" si="4"/>
        <v>20476.47</v>
      </c>
      <c r="M62" s="18">
        <f t="shared" si="5"/>
        <v>18200</v>
      </c>
      <c r="N62" s="41"/>
    </row>
    <row r="63" spans="1:14" s="4" customFormat="1" ht="41.4" x14ac:dyDescent="0.25">
      <c r="A63" s="10" t="s">
        <v>62</v>
      </c>
      <c r="B63" s="15" t="s">
        <v>305</v>
      </c>
      <c r="C63" s="14" t="s">
        <v>154</v>
      </c>
      <c r="D63" s="19">
        <v>1</v>
      </c>
      <c r="E63" s="20">
        <v>29185</v>
      </c>
      <c r="F63" s="39">
        <v>32599.599999999999</v>
      </c>
      <c r="G63" s="40">
        <v>35210.879999999997</v>
      </c>
      <c r="H63" s="16">
        <f t="shared" si="0"/>
        <v>32331.83</v>
      </c>
      <c r="I63" s="16">
        <f t="shared" si="1"/>
        <v>3021.8511482423028</v>
      </c>
      <c r="J63" s="17">
        <f t="shared" si="2"/>
        <v>9.346365944155659</v>
      </c>
      <c r="K63" s="17">
        <f t="shared" si="3"/>
        <v>32331.83</v>
      </c>
      <c r="L63" s="18">
        <f t="shared" si="4"/>
        <v>32331.83</v>
      </c>
      <c r="M63" s="18">
        <f t="shared" si="5"/>
        <v>29185</v>
      </c>
      <c r="N63" s="41"/>
    </row>
    <row r="64" spans="1:14" s="4" customFormat="1" ht="41.4" x14ac:dyDescent="0.25">
      <c r="A64" s="10" t="s">
        <v>63</v>
      </c>
      <c r="B64" s="15" t="s">
        <v>306</v>
      </c>
      <c r="C64" s="14" t="s">
        <v>154</v>
      </c>
      <c r="D64" s="19">
        <v>1</v>
      </c>
      <c r="E64" s="20">
        <v>23400</v>
      </c>
      <c r="F64" s="39">
        <v>26137.8</v>
      </c>
      <c r="G64" s="40">
        <v>28835</v>
      </c>
      <c r="H64" s="16">
        <f t="shared" si="0"/>
        <v>26124.27</v>
      </c>
      <c r="I64" s="16">
        <f t="shared" si="1"/>
        <v>2717.5252737248525</v>
      </c>
      <c r="J64" s="17">
        <f t="shared" si="2"/>
        <v>10.402301284303265</v>
      </c>
      <c r="K64" s="17">
        <f t="shared" si="3"/>
        <v>26124.27</v>
      </c>
      <c r="L64" s="18">
        <f t="shared" si="4"/>
        <v>26124.27</v>
      </c>
      <c r="M64" s="18">
        <f t="shared" si="5"/>
        <v>23400</v>
      </c>
      <c r="N64" s="41"/>
    </row>
    <row r="65" spans="1:14" s="4" customFormat="1" ht="41.4" x14ac:dyDescent="0.25">
      <c r="A65" s="10" t="s">
        <v>64</v>
      </c>
      <c r="B65" s="15" t="s">
        <v>307</v>
      </c>
      <c r="C65" s="14" t="s">
        <v>154</v>
      </c>
      <c r="D65" s="19">
        <v>1</v>
      </c>
      <c r="E65" s="20">
        <v>35100</v>
      </c>
      <c r="F65" s="39">
        <v>39206.699999999997</v>
      </c>
      <c r="G65" s="40">
        <v>42752.5</v>
      </c>
      <c r="H65" s="16">
        <f t="shared" si="0"/>
        <v>39019.730000000003</v>
      </c>
      <c r="I65" s="16">
        <f t="shared" si="1"/>
        <v>3829.6744591849229</v>
      </c>
      <c r="J65" s="17">
        <f t="shared" si="2"/>
        <v>9.8147128624030007</v>
      </c>
      <c r="K65" s="17">
        <f t="shared" si="3"/>
        <v>39019.730000000003</v>
      </c>
      <c r="L65" s="18">
        <f t="shared" si="4"/>
        <v>39019.730000000003</v>
      </c>
      <c r="M65" s="18">
        <f t="shared" si="5"/>
        <v>35100</v>
      </c>
      <c r="N65" s="41"/>
    </row>
    <row r="66" spans="1:14" s="4" customFormat="1" ht="55.2" x14ac:dyDescent="0.25">
      <c r="A66" s="10" t="s">
        <v>65</v>
      </c>
      <c r="B66" s="15" t="s">
        <v>308</v>
      </c>
      <c r="C66" s="14" t="s">
        <v>259</v>
      </c>
      <c r="D66" s="19">
        <v>1</v>
      </c>
      <c r="E66" s="20">
        <v>15000</v>
      </c>
      <c r="F66" s="39">
        <v>16755</v>
      </c>
      <c r="G66" s="40">
        <v>18125</v>
      </c>
      <c r="H66" s="16">
        <f t="shared" si="0"/>
        <v>16626.669999999998</v>
      </c>
      <c r="I66" s="16">
        <f t="shared" si="1"/>
        <v>1566.4476797305849</v>
      </c>
      <c r="J66" s="17">
        <f t="shared" si="2"/>
        <v>9.4212953028512931</v>
      </c>
      <c r="K66" s="17">
        <f t="shared" si="3"/>
        <v>16626.669999999998</v>
      </c>
      <c r="L66" s="18">
        <f t="shared" si="4"/>
        <v>16626.669999999998</v>
      </c>
      <c r="M66" s="18">
        <f t="shared" si="5"/>
        <v>15000</v>
      </c>
      <c r="N66" s="41"/>
    </row>
    <row r="67" spans="1:14" s="4" customFormat="1" ht="55.2" x14ac:dyDescent="0.25">
      <c r="A67" s="10" t="s">
        <v>66</v>
      </c>
      <c r="B67" s="15" t="s">
        <v>309</v>
      </c>
      <c r="C67" s="14" t="s">
        <v>154</v>
      </c>
      <c r="D67" s="19">
        <v>1</v>
      </c>
      <c r="E67" s="20">
        <v>14820</v>
      </c>
      <c r="F67" s="39">
        <v>16553.939999999999</v>
      </c>
      <c r="G67" s="40">
        <v>18795.5</v>
      </c>
      <c r="H67" s="16">
        <f t="shared" si="0"/>
        <v>16723.150000000001</v>
      </c>
      <c r="I67" s="16">
        <f t="shared" si="1"/>
        <v>1993.1440576469463</v>
      </c>
      <c r="J67" s="17">
        <f t="shared" si="2"/>
        <v>11.918472642097608</v>
      </c>
      <c r="K67" s="17">
        <f t="shared" si="3"/>
        <v>16723.150000000001</v>
      </c>
      <c r="L67" s="18">
        <f t="shared" si="4"/>
        <v>16723.150000000001</v>
      </c>
      <c r="M67" s="18">
        <f t="shared" si="5"/>
        <v>14820</v>
      </c>
      <c r="N67" s="41"/>
    </row>
    <row r="68" spans="1:14" s="4" customFormat="1" ht="55.2" x14ac:dyDescent="0.25">
      <c r="A68" s="10" t="s">
        <v>67</v>
      </c>
      <c r="B68" s="15" t="s">
        <v>310</v>
      </c>
      <c r="C68" s="14" t="s">
        <v>154</v>
      </c>
      <c r="D68" s="19">
        <v>1</v>
      </c>
      <c r="E68" s="20">
        <v>24440</v>
      </c>
      <c r="F68" s="39">
        <v>27299.48</v>
      </c>
      <c r="G68" s="40">
        <v>31061</v>
      </c>
      <c r="H68" s="16">
        <f t="shared" si="0"/>
        <v>27600.16</v>
      </c>
      <c r="I68" s="16">
        <f t="shared" si="1"/>
        <v>3320.7253118558301</v>
      </c>
      <c r="J68" s="17">
        <f t="shared" si="2"/>
        <v>12.031543700673582</v>
      </c>
      <c r="K68" s="17">
        <f t="shared" si="3"/>
        <v>27600.16</v>
      </c>
      <c r="L68" s="18">
        <f t="shared" si="4"/>
        <v>27600.16</v>
      </c>
      <c r="M68" s="18">
        <f t="shared" si="5"/>
        <v>24440</v>
      </c>
      <c r="N68" s="41"/>
    </row>
    <row r="69" spans="1:14" s="4" customFormat="1" ht="55.2" x14ac:dyDescent="0.25">
      <c r="A69" s="10" t="s">
        <v>68</v>
      </c>
      <c r="B69" s="15" t="s">
        <v>311</v>
      </c>
      <c r="C69" s="14" t="s">
        <v>154</v>
      </c>
      <c r="D69" s="19">
        <v>1</v>
      </c>
      <c r="E69" s="20">
        <v>24050</v>
      </c>
      <c r="F69" s="39">
        <v>26863.85</v>
      </c>
      <c r="G69" s="40">
        <v>30563.75</v>
      </c>
      <c r="H69" s="16">
        <f t="shared" si="0"/>
        <v>27159.200000000001</v>
      </c>
      <c r="I69" s="16">
        <f t="shared" si="1"/>
        <v>3266.9035006409358</v>
      </c>
      <c r="J69" s="17">
        <f t="shared" si="2"/>
        <v>12.028717711276236</v>
      </c>
      <c r="K69" s="17">
        <f t="shared" si="3"/>
        <v>27159.200000000001</v>
      </c>
      <c r="L69" s="18">
        <f t="shared" si="4"/>
        <v>27159.200000000001</v>
      </c>
      <c r="M69" s="18">
        <f t="shared" si="5"/>
        <v>24050</v>
      </c>
      <c r="N69" s="41"/>
    </row>
    <row r="70" spans="1:14" s="4" customFormat="1" ht="27.6" x14ac:dyDescent="0.25">
      <c r="A70" s="10" t="s">
        <v>69</v>
      </c>
      <c r="B70" s="15" t="s">
        <v>312</v>
      </c>
      <c r="C70" s="14" t="s">
        <v>259</v>
      </c>
      <c r="D70" s="19">
        <v>1</v>
      </c>
      <c r="E70" s="20">
        <v>40000</v>
      </c>
      <c r="F70" s="39">
        <v>44680</v>
      </c>
      <c r="G70" s="40">
        <v>49000</v>
      </c>
      <c r="H70" s="16">
        <f t="shared" si="0"/>
        <v>44560</v>
      </c>
      <c r="I70" s="16">
        <f t="shared" si="1"/>
        <v>4501.1998400426528</v>
      </c>
      <c r="J70" s="17">
        <f t="shared" si="2"/>
        <v>10.101435906738448</v>
      </c>
      <c r="K70" s="17">
        <f t="shared" si="3"/>
        <v>44560</v>
      </c>
      <c r="L70" s="18">
        <f t="shared" si="4"/>
        <v>44560</v>
      </c>
      <c r="M70" s="18">
        <f t="shared" si="5"/>
        <v>40000</v>
      </c>
      <c r="N70" s="41"/>
    </row>
    <row r="71" spans="1:14" s="4" customFormat="1" ht="41.4" x14ac:dyDescent="0.25">
      <c r="A71" s="10" t="s">
        <v>70</v>
      </c>
      <c r="B71" s="15" t="s">
        <v>313</v>
      </c>
      <c r="C71" s="14" t="s">
        <v>154</v>
      </c>
      <c r="D71" s="19">
        <v>1</v>
      </c>
      <c r="E71" s="20">
        <v>35750</v>
      </c>
      <c r="F71" s="39">
        <v>39932.75</v>
      </c>
      <c r="G71" s="40">
        <v>44581.25</v>
      </c>
      <c r="H71" s="16">
        <f t="shared" si="0"/>
        <v>40088</v>
      </c>
      <c r="I71" s="16">
        <f t="shared" si="1"/>
        <v>4417.6714525301677</v>
      </c>
      <c r="J71" s="17">
        <f t="shared" si="2"/>
        <v>11.019934774820813</v>
      </c>
      <c r="K71" s="17">
        <f t="shared" si="3"/>
        <v>40088</v>
      </c>
      <c r="L71" s="18">
        <f t="shared" si="4"/>
        <v>40088</v>
      </c>
      <c r="M71" s="18">
        <f t="shared" si="5"/>
        <v>35750</v>
      </c>
      <c r="N71" s="41"/>
    </row>
    <row r="72" spans="1:14" s="4" customFormat="1" ht="41.4" x14ac:dyDescent="0.25">
      <c r="A72" s="10" t="s">
        <v>71</v>
      </c>
      <c r="B72" s="15" t="s">
        <v>314</v>
      </c>
      <c r="C72" s="14" t="s">
        <v>154</v>
      </c>
      <c r="D72" s="19">
        <v>1</v>
      </c>
      <c r="E72" s="20">
        <v>38740</v>
      </c>
      <c r="F72" s="39">
        <v>43272.58</v>
      </c>
      <c r="G72" s="40">
        <v>48393.5</v>
      </c>
      <c r="H72" s="16">
        <f t="shared" si="0"/>
        <v>43468.69</v>
      </c>
      <c r="I72" s="16">
        <f t="shared" si="1"/>
        <v>4829.7371452423095</v>
      </c>
      <c r="J72" s="17">
        <f t="shared" si="2"/>
        <v>11.110841263544655</v>
      </c>
      <c r="K72" s="17">
        <f t="shared" si="3"/>
        <v>43468.69</v>
      </c>
      <c r="L72" s="18">
        <f t="shared" si="4"/>
        <v>43468.69</v>
      </c>
      <c r="M72" s="18">
        <f t="shared" si="5"/>
        <v>38740</v>
      </c>
      <c r="N72" s="41"/>
    </row>
    <row r="73" spans="1:14" s="4" customFormat="1" ht="41.4" x14ac:dyDescent="0.25">
      <c r="A73" s="10" t="s">
        <v>72</v>
      </c>
      <c r="B73" s="15" t="s">
        <v>315</v>
      </c>
      <c r="C73" s="14" t="s">
        <v>154</v>
      </c>
      <c r="D73" s="19">
        <v>1</v>
      </c>
      <c r="E73" s="20">
        <v>47970</v>
      </c>
      <c r="F73" s="39">
        <v>53582.49</v>
      </c>
      <c r="G73" s="40">
        <v>60161.75</v>
      </c>
      <c r="H73" s="16">
        <f t="shared" si="0"/>
        <v>53904.75</v>
      </c>
      <c r="I73" s="16">
        <f t="shared" si="1"/>
        <v>6102.2601579278253</v>
      </c>
      <c r="J73" s="17">
        <f t="shared" si="2"/>
        <v>11.320449789541414</v>
      </c>
      <c r="K73" s="17">
        <f t="shared" si="3"/>
        <v>53904.75</v>
      </c>
      <c r="L73" s="18">
        <f t="shared" si="4"/>
        <v>53904.75</v>
      </c>
      <c r="M73" s="18">
        <f t="shared" si="5"/>
        <v>47970</v>
      </c>
      <c r="N73" s="41"/>
    </row>
    <row r="74" spans="1:14" s="4" customFormat="1" ht="41.4" x14ac:dyDescent="0.25">
      <c r="A74" s="10" t="s">
        <v>73</v>
      </c>
      <c r="B74" s="15" t="s">
        <v>316</v>
      </c>
      <c r="C74" s="14" t="s">
        <v>154</v>
      </c>
      <c r="D74" s="19">
        <v>1</v>
      </c>
      <c r="E74" s="20">
        <v>41470</v>
      </c>
      <c r="F74" s="39">
        <v>46321</v>
      </c>
      <c r="G74" s="40">
        <v>51874.25</v>
      </c>
      <c r="H74" s="16">
        <f t="shared" si="0"/>
        <v>46555.08</v>
      </c>
      <c r="I74" s="16">
        <f t="shared" si="1"/>
        <v>5206.0734503878575</v>
      </c>
      <c r="J74" s="17">
        <f t="shared" si="2"/>
        <v>11.182610899579288</v>
      </c>
      <c r="K74" s="17">
        <f t="shared" si="3"/>
        <v>46555.08</v>
      </c>
      <c r="L74" s="18">
        <f t="shared" si="4"/>
        <v>46555.08</v>
      </c>
      <c r="M74" s="18">
        <f t="shared" si="5"/>
        <v>41470</v>
      </c>
      <c r="N74" s="41"/>
    </row>
    <row r="75" spans="1:14" s="4" customFormat="1" ht="41.4" x14ac:dyDescent="0.25">
      <c r="A75" s="10" t="s">
        <v>74</v>
      </c>
      <c r="B75" s="15" t="s">
        <v>317</v>
      </c>
      <c r="C75" s="14" t="s">
        <v>259</v>
      </c>
      <c r="D75" s="19">
        <v>1</v>
      </c>
      <c r="E75" s="20">
        <v>20000</v>
      </c>
      <c r="F75" s="39">
        <v>22340</v>
      </c>
      <c r="G75" s="40">
        <v>24500</v>
      </c>
      <c r="H75" s="16">
        <f t="shared" si="0"/>
        <v>22280</v>
      </c>
      <c r="I75" s="16">
        <f t="shared" si="1"/>
        <v>2250.5999200213264</v>
      </c>
      <c r="J75" s="17">
        <f t="shared" si="2"/>
        <v>10.101435906738448</v>
      </c>
      <c r="K75" s="17">
        <f t="shared" si="3"/>
        <v>22280</v>
      </c>
      <c r="L75" s="18">
        <f t="shared" si="4"/>
        <v>22280</v>
      </c>
      <c r="M75" s="18">
        <f t="shared" si="5"/>
        <v>20000</v>
      </c>
      <c r="N75" s="41"/>
    </row>
    <row r="76" spans="1:14" s="4" customFormat="1" ht="55.2" x14ac:dyDescent="0.25">
      <c r="A76" s="10" t="s">
        <v>75</v>
      </c>
      <c r="B76" s="15" t="s">
        <v>318</v>
      </c>
      <c r="C76" s="14" t="s">
        <v>154</v>
      </c>
      <c r="D76" s="19">
        <v>1</v>
      </c>
      <c r="E76" s="20">
        <v>28340</v>
      </c>
      <c r="F76" s="39">
        <v>31655</v>
      </c>
      <c r="G76" s="40">
        <v>35133.5</v>
      </c>
      <c r="H76" s="16">
        <f t="shared" si="0"/>
        <v>31709.5</v>
      </c>
      <c r="I76" s="16">
        <f t="shared" si="1"/>
        <v>3397.0778987241374</v>
      </c>
      <c r="J76" s="17">
        <f t="shared" si="2"/>
        <v>10.7131235078577</v>
      </c>
      <c r="K76" s="17">
        <f t="shared" si="3"/>
        <v>31709.5</v>
      </c>
      <c r="L76" s="18">
        <f t="shared" si="4"/>
        <v>31709.5</v>
      </c>
      <c r="M76" s="18">
        <f t="shared" si="5"/>
        <v>28340</v>
      </c>
      <c r="N76" s="41"/>
    </row>
    <row r="77" spans="1:14" s="4" customFormat="1" ht="55.2" x14ac:dyDescent="0.25">
      <c r="A77" s="10" t="s">
        <v>76</v>
      </c>
      <c r="B77" s="15" t="s">
        <v>319</v>
      </c>
      <c r="C77" s="14" t="s">
        <v>154</v>
      </c>
      <c r="D77" s="19">
        <v>1</v>
      </c>
      <c r="E77" s="20">
        <v>23400</v>
      </c>
      <c r="F77" s="39">
        <v>26137</v>
      </c>
      <c r="G77" s="40">
        <v>29735</v>
      </c>
      <c r="H77" s="16">
        <f t="shared" si="0"/>
        <v>26424</v>
      </c>
      <c r="I77" s="16">
        <f t="shared" si="1"/>
        <v>3177.2366924735084</v>
      </c>
      <c r="J77" s="17">
        <f t="shared" si="2"/>
        <v>12.024056511025993</v>
      </c>
      <c r="K77" s="17">
        <f t="shared" si="3"/>
        <v>26424</v>
      </c>
      <c r="L77" s="18">
        <f t="shared" si="4"/>
        <v>26424</v>
      </c>
      <c r="M77" s="18">
        <f t="shared" si="5"/>
        <v>23400</v>
      </c>
      <c r="N77" s="41"/>
    </row>
    <row r="78" spans="1:14" s="4" customFormat="1" ht="41.4" x14ac:dyDescent="0.25">
      <c r="A78" s="10" t="s">
        <v>77</v>
      </c>
      <c r="B78" s="15" t="s">
        <v>320</v>
      </c>
      <c r="C78" s="14" t="s">
        <v>154</v>
      </c>
      <c r="D78" s="19">
        <v>1</v>
      </c>
      <c r="E78" s="20">
        <v>18200</v>
      </c>
      <c r="F78" s="39">
        <v>20329</v>
      </c>
      <c r="G78" s="40">
        <v>22205</v>
      </c>
      <c r="H78" s="16">
        <f t="shared" si="0"/>
        <v>20244.669999999998</v>
      </c>
      <c r="I78" s="16">
        <f t="shared" si="1"/>
        <v>2003.8314134011705</v>
      </c>
      <c r="J78" s="17">
        <f t="shared" si="2"/>
        <v>9.8980690394122028</v>
      </c>
      <c r="K78" s="17">
        <f t="shared" si="3"/>
        <v>20244.669999999998</v>
      </c>
      <c r="L78" s="18">
        <f t="shared" si="4"/>
        <v>20244.669999999998</v>
      </c>
      <c r="M78" s="18">
        <f t="shared" si="5"/>
        <v>18200</v>
      </c>
      <c r="N78" s="41"/>
    </row>
    <row r="79" spans="1:14" s="4" customFormat="1" ht="55.2" x14ac:dyDescent="0.25">
      <c r="A79" s="10" t="s">
        <v>78</v>
      </c>
      <c r="B79" s="15" t="s">
        <v>321</v>
      </c>
      <c r="C79" s="14" t="s">
        <v>259</v>
      </c>
      <c r="D79" s="19">
        <v>1</v>
      </c>
      <c r="E79" s="20">
        <v>22000</v>
      </c>
      <c r="F79" s="39">
        <v>24574</v>
      </c>
      <c r="G79" s="40">
        <v>27050</v>
      </c>
      <c r="H79" s="16">
        <f t="shared" si="0"/>
        <v>24541.33</v>
      </c>
      <c r="I79" s="16">
        <f t="shared" si="1"/>
        <v>2525.1584768749335</v>
      </c>
      <c r="J79" s="17">
        <f t="shared" si="2"/>
        <v>10.289411685817083</v>
      </c>
      <c r="K79" s="17">
        <f t="shared" si="3"/>
        <v>24541.33</v>
      </c>
      <c r="L79" s="18">
        <f t="shared" si="4"/>
        <v>24541.33</v>
      </c>
      <c r="M79" s="18">
        <f t="shared" si="5"/>
        <v>22000</v>
      </c>
      <c r="N79" s="41"/>
    </row>
    <row r="80" spans="1:14" s="4" customFormat="1" ht="69" x14ac:dyDescent="0.25">
      <c r="A80" s="10" t="s">
        <v>79</v>
      </c>
      <c r="B80" s="15" t="s">
        <v>322</v>
      </c>
      <c r="C80" s="14" t="s">
        <v>154</v>
      </c>
      <c r="D80" s="19">
        <v>1</v>
      </c>
      <c r="E80" s="20">
        <v>19890</v>
      </c>
      <c r="F80" s="39">
        <v>22217</v>
      </c>
      <c r="G80" s="40">
        <v>24359.75</v>
      </c>
      <c r="H80" s="16">
        <f t="shared" si="0"/>
        <v>22155.58</v>
      </c>
      <c r="I80" s="16">
        <f t="shared" si="1"/>
        <v>2235.5078328722834</v>
      </c>
      <c r="J80" s="17">
        <f t="shared" si="2"/>
        <v>10.090044281721729</v>
      </c>
      <c r="K80" s="17">
        <f t="shared" si="3"/>
        <v>22155.58</v>
      </c>
      <c r="L80" s="18">
        <f t="shared" si="4"/>
        <v>22155.58</v>
      </c>
      <c r="M80" s="18">
        <f t="shared" si="5"/>
        <v>19890</v>
      </c>
      <c r="N80" s="41"/>
    </row>
    <row r="81" spans="1:14" s="4" customFormat="1" ht="69" x14ac:dyDescent="0.25">
      <c r="A81" s="10" t="s">
        <v>80</v>
      </c>
      <c r="B81" s="15" t="s">
        <v>323</v>
      </c>
      <c r="C81" s="14" t="s">
        <v>154</v>
      </c>
      <c r="D81" s="19">
        <v>1</v>
      </c>
      <c r="E81" s="20">
        <v>27820</v>
      </c>
      <c r="F81" s="39">
        <v>31074</v>
      </c>
      <c r="G81" s="40">
        <v>34470.5</v>
      </c>
      <c r="H81" s="16">
        <f t="shared" si="0"/>
        <v>31121.5</v>
      </c>
      <c r="I81" s="16">
        <f t="shared" si="1"/>
        <v>3325.5044354202869</v>
      </c>
      <c r="J81" s="17">
        <f t="shared" si="2"/>
        <v>10.685553188054197</v>
      </c>
      <c r="K81" s="17">
        <f t="shared" si="3"/>
        <v>31121.5</v>
      </c>
      <c r="L81" s="18">
        <f t="shared" si="4"/>
        <v>31121.5</v>
      </c>
      <c r="M81" s="18">
        <f t="shared" si="5"/>
        <v>27820</v>
      </c>
      <c r="N81" s="41"/>
    </row>
    <row r="82" spans="1:14" s="4" customFormat="1" ht="69" x14ac:dyDescent="0.25">
      <c r="A82" s="10" t="s">
        <v>81</v>
      </c>
      <c r="B82" s="15" t="s">
        <v>324</v>
      </c>
      <c r="C82" s="14" t="s">
        <v>154</v>
      </c>
      <c r="D82" s="19">
        <v>1</v>
      </c>
      <c r="E82" s="20">
        <v>29250</v>
      </c>
      <c r="F82" s="39">
        <v>32672.25</v>
      </c>
      <c r="G82" s="40">
        <v>36293.75</v>
      </c>
      <c r="H82" s="16">
        <f t="shared" ref="H82:H145" si="6">ROUND(AVERAGE(E82:G82),2)</f>
        <v>32738.67</v>
      </c>
      <c r="I82" s="16">
        <f t="shared" ref="I82:I145" si="7">STDEV(E82:G82)</f>
        <v>3522.344658864793</v>
      </c>
      <c r="J82" s="17">
        <f t="shared" ref="J82:J145" si="8">I82/H82*100</f>
        <v>10.758972978635947</v>
      </c>
      <c r="K82" s="17">
        <f t="shared" ref="K82:K145" si="9">H82</f>
        <v>32738.67</v>
      </c>
      <c r="L82" s="18">
        <f t="shared" ref="L82:L145" si="10">K82*D82</f>
        <v>32738.67</v>
      </c>
      <c r="M82" s="18">
        <f t="shared" ref="M82:M145" si="11">MIN(E82:G82)</f>
        <v>29250</v>
      </c>
      <c r="N82" s="41"/>
    </row>
    <row r="83" spans="1:14" s="4" customFormat="1" ht="55.2" x14ac:dyDescent="0.25">
      <c r="A83" s="10" t="s">
        <v>82</v>
      </c>
      <c r="B83" s="15" t="s">
        <v>325</v>
      </c>
      <c r="C83" s="14" t="s">
        <v>259</v>
      </c>
      <c r="D83" s="19">
        <v>1</v>
      </c>
      <c r="E83" s="20">
        <v>22000</v>
      </c>
      <c r="F83" s="39">
        <v>24574</v>
      </c>
      <c r="G83" s="40">
        <v>27050</v>
      </c>
      <c r="H83" s="16">
        <f t="shared" si="6"/>
        <v>24541.33</v>
      </c>
      <c r="I83" s="16">
        <f t="shared" si="7"/>
        <v>2525.1584768749335</v>
      </c>
      <c r="J83" s="17">
        <f t="shared" si="8"/>
        <v>10.289411685817083</v>
      </c>
      <c r="K83" s="17">
        <f t="shared" si="9"/>
        <v>24541.33</v>
      </c>
      <c r="L83" s="18">
        <f t="shared" si="10"/>
        <v>24541.33</v>
      </c>
      <c r="M83" s="18">
        <f t="shared" si="11"/>
        <v>22000</v>
      </c>
      <c r="N83" s="41"/>
    </row>
    <row r="84" spans="1:14" s="4" customFormat="1" ht="69" x14ac:dyDescent="0.25">
      <c r="A84" s="10" t="s">
        <v>83</v>
      </c>
      <c r="B84" s="15" t="s">
        <v>326</v>
      </c>
      <c r="C84" s="14" t="s">
        <v>154</v>
      </c>
      <c r="D84" s="19">
        <v>1</v>
      </c>
      <c r="E84" s="20">
        <v>19890</v>
      </c>
      <c r="F84" s="39">
        <v>22217</v>
      </c>
      <c r="G84" s="40">
        <v>24359.75</v>
      </c>
      <c r="H84" s="16">
        <f t="shared" si="6"/>
        <v>22155.58</v>
      </c>
      <c r="I84" s="16">
        <f t="shared" si="7"/>
        <v>2235.5078328722834</v>
      </c>
      <c r="J84" s="17">
        <f t="shared" si="8"/>
        <v>10.090044281721729</v>
      </c>
      <c r="K84" s="17">
        <f t="shared" si="9"/>
        <v>22155.58</v>
      </c>
      <c r="L84" s="18">
        <f t="shared" si="10"/>
        <v>22155.58</v>
      </c>
      <c r="M84" s="18">
        <f t="shared" si="11"/>
        <v>19890</v>
      </c>
      <c r="N84" s="41"/>
    </row>
    <row r="85" spans="1:14" s="4" customFormat="1" ht="69" x14ac:dyDescent="0.25">
      <c r="A85" s="10" t="s">
        <v>84</v>
      </c>
      <c r="B85" s="15" t="s">
        <v>327</v>
      </c>
      <c r="C85" s="14" t="s">
        <v>154</v>
      </c>
      <c r="D85" s="19">
        <v>1</v>
      </c>
      <c r="E85" s="20">
        <v>27820</v>
      </c>
      <c r="F85" s="39">
        <v>31074</v>
      </c>
      <c r="G85" s="40">
        <v>34470.5</v>
      </c>
      <c r="H85" s="16">
        <f t="shared" si="6"/>
        <v>31121.5</v>
      </c>
      <c r="I85" s="16">
        <f t="shared" si="7"/>
        <v>3325.5044354202869</v>
      </c>
      <c r="J85" s="17">
        <f t="shared" si="8"/>
        <v>10.685553188054197</v>
      </c>
      <c r="K85" s="17">
        <f t="shared" si="9"/>
        <v>31121.5</v>
      </c>
      <c r="L85" s="18">
        <f t="shared" si="10"/>
        <v>31121.5</v>
      </c>
      <c r="M85" s="18">
        <f t="shared" si="11"/>
        <v>27820</v>
      </c>
      <c r="N85" s="41"/>
    </row>
    <row r="86" spans="1:14" s="4" customFormat="1" ht="69" x14ac:dyDescent="0.25">
      <c r="A86" s="10" t="s">
        <v>85</v>
      </c>
      <c r="B86" s="15" t="s">
        <v>328</v>
      </c>
      <c r="C86" s="14" t="s">
        <v>154</v>
      </c>
      <c r="D86" s="19">
        <v>1</v>
      </c>
      <c r="E86" s="20">
        <v>29250</v>
      </c>
      <c r="F86" s="39">
        <v>32672.25</v>
      </c>
      <c r="G86" s="40">
        <v>35293.75</v>
      </c>
      <c r="H86" s="16">
        <f t="shared" si="6"/>
        <v>32405.33</v>
      </c>
      <c r="I86" s="16">
        <f t="shared" si="7"/>
        <v>3030.703201541407</v>
      </c>
      <c r="J86" s="17">
        <f t="shared" si="8"/>
        <v>9.3524836856819746</v>
      </c>
      <c r="K86" s="17">
        <f t="shared" si="9"/>
        <v>32405.33</v>
      </c>
      <c r="L86" s="18">
        <f t="shared" si="10"/>
        <v>32405.33</v>
      </c>
      <c r="M86" s="18">
        <f t="shared" si="11"/>
        <v>29250</v>
      </c>
      <c r="N86" s="41"/>
    </row>
    <row r="87" spans="1:14" s="4" customFormat="1" ht="41.4" x14ac:dyDescent="0.25">
      <c r="A87" s="10" t="s">
        <v>86</v>
      </c>
      <c r="B87" s="15" t="s">
        <v>329</v>
      </c>
      <c r="C87" s="14" t="s">
        <v>259</v>
      </c>
      <c r="D87" s="19">
        <v>1</v>
      </c>
      <c r="E87" s="20">
        <v>22000</v>
      </c>
      <c r="F87" s="39">
        <v>24574</v>
      </c>
      <c r="G87" s="40">
        <v>26050</v>
      </c>
      <c r="H87" s="16">
        <f t="shared" si="6"/>
        <v>24208</v>
      </c>
      <c r="I87" s="16">
        <f t="shared" si="7"/>
        <v>2049.6565565967389</v>
      </c>
      <c r="J87" s="17">
        <f t="shared" si="8"/>
        <v>8.4668562318107199</v>
      </c>
      <c r="K87" s="17">
        <f t="shared" si="9"/>
        <v>24208</v>
      </c>
      <c r="L87" s="18">
        <f t="shared" si="10"/>
        <v>24208</v>
      </c>
      <c r="M87" s="18">
        <f t="shared" si="11"/>
        <v>22000</v>
      </c>
      <c r="N87" s="41"/>
    </row>
    <row r="88" spans="1:14" s="4" customFormat="1" ht="41.4" x14ac:dyDescent="0.25">
      <c r="A88" s="10" t="s">
        <v>87</v>
      </c>
      <c r="B88" s="15" t="s">
        <v>330</v>
      </c>
      <c r="C88" s="14" t="s">
        <v>154</v>
      </c>
      <c r="D88" s="19">
        <v>1</v>
      </c>
      <c r="E88" s="20">
        <v>12675</v>
      </c>
      <c r="F88" s="39">
        <v>14157</v>
      </c>
      <c r="G88" s="40">
        <v>15160.63</v>
      </c>
      <c r="H88" s="16">
        <f t="shared" si="6"/>
        <v>13997.54</v>
      </c>
      <c r="I88" s="16">
        <f t="shared" si="7"/>
        <v>1250.4634923232793</v>
      </c>
      <c r="J88" s="17">
        <f t="shared" si="8"/>
        <v>8.9334518231294879</v>
      </c>
      <c r="K88" s="17">
        <f t="shared" si="9"/>
        <v>13997.54</v>
      </c>
      <c r="L88" s="18">
        <f t="shared" si="10"/>
        <v>13997.54</v>
      </c>
      <c r="M88" s="18">
        <f t="shared" si="11"/>
        <v>12675</v>
      </c>
      <c r="N88" s="41"/>
    </row>
    <row r="89" spans="1:14" s="4" customFormat="1" ht="41.4" x14ac:dyDescent="0.25">
      <c r="A89" s="10" t="s">
        <v>88</v>
      </c>
      <c r="B89" s="15" t="s">
        <v>331</v>
      </c>
      <c r="C89" s="14" t="s">
        <v>154</v>
      </c>
      <c r="D89" s="19">
        <v>1</v>
      </c>
      <c r="E89" s="20">
        <v>23400</v>
      </c>
      <c r="F89" s="39">
        <v>26137.8</v>
      </c>
      <c r="G89" s="40">
        <v>29735</v>
      </c>
      <c r="H89" s="16">
        <f t="shared" si="6"/>
        <v>26424.27</v>
      </c>
      <c r="I89" s="16">
        <f t="shared" si="7"/>
        <v>3177.2005938142042</v>
      </c>
      <c r="J89" s="17">
        <f t="shared" si="8"/>
        <v>12.023797038912349</v>
      </c>
      <c r="K89" s="17">
        <f t="shared" si="9"/>
        <v>26424.27</v>
      </c>
      <c r="L89" s="18">
        <f t="shared" si="10"/>
        <v>26424.27</v>
      </c>
      <c r="M89" s="18">
        <f t="shared" si="11"/>
        <v>23400</v>
      </c>
      <c r="N89" s="41"/>
    </row>
    <row r="90" spans="1:14" s="4" customFormat="1" ht="41.4" x14ac:dyDescent="0.25">
      <c r="A90" s="10" t="s">
        <v>89</v>
      </c>
      <c r="B90" s="15" t="s">
        <v>332</v>
      </c>
      <c r="C90" s="14" t="s">
        <v>259</v>
      </c>
      <c r="D90" s="19">
        <v>1</v>
      </c>
      <c r="E90" s="20">
        <v>22000</v>
      </c>
      <c r="F90" s="39">
        <v>24574</v>
      </c>
      <c r="G90" s="40">
        <v>27050</v>
      </c>
      <c r="H90" s="16">
        <f t="shared" si="6"/>
        <v>24541.33</v>
      </c>
      <c r="I90" s="16">
        <f t="shared" si="7"/>
        <v>2525.1584768749335</v>
      </c>
      <c r="J90" s="17">
        <f t="shared" si="8"/>
        <v>10.289411685817083</v>
      </c>
      <c r="K90" s="17">
        <f t="shared" si="9"/>
        <v>24541.33</v>
      </c>
      <c r="L90" s="18">
        <f t="shared" si="10"/>
        <v>24541.33</v>
      </c>
      <c r="M90" s="18">
        <f t="shared" si="11"/>
        <v>22000</v>
      </c>
      <c r="N90" s="41"/>
    </row>
    <row r="91" spans="1:14" s="4" customFormat="1" ht="41.4" x14ac:dyDescent="0.25">
      <c r="A91" s="10" t="s">
        <v>90</v>
      </c>
      <c r="B91" s="15" t="s">
        <v>333</v>
      </c>
      <c r="C91" s="14" t="s">
        <v>154</v>
      </c>
      <c r="D91" s="19">
        <v>1</v>
      </c>
      <c r="E91" s="20">
        <v>12675</v>
      </c>
      <c r="F91" s="39">
        <v>14157</v>
      </c>
      <c r="G91" s="40">
        <v>15160.63</v>
      </c>
      <c r="H91" s="16">
        <f t="shared" si="6"/>
        <v>13997.54</v>
      </c>
      <c r="I91" s="16">
        <f t="shared" si="7"/>
        <v>1250.4634923232793</v>
      </c>
      <c r="J91" s="17">
        <f t="shared" si="8"/>
        <v>8.9334518231294879</v>
      </c>
      <c r="K91" s="17">
        <f t="shared" si="9"/>
        <v>13997.54</v>
      </c>
      <c r="L91" s="18">
        <f t="shared" si="10"/>
        <v>13997.54</v>
      </c>
      <c r="M91" s="18">
        <f t="shared" si="11"/>
        <v>12675</v>
      </c>
      <c r="N91" s="41"/>
    </row>
    <row r="92" spans="1:14" s="4" customFormat="1" ht="41.4" x14ac:dyDescent="0.25">
      <c r="A92" s="10" t="s">
        <v>91</v>
      </c>
      <c r="B92" s="15" t="s">
        <v>334</v>
      </c>
      <c r="C92" s="14" t="s">
        <v>154</v>
      </c>
      <c r="D92" s="19">
        <v>1</v>
      </c>
      <c r="E92" s="20">
        <v>23400</v>
      </c>
      <c r="F92" s="39">
        <v>26137.8</v>
      </c>
      <c r="G92" s="40">
        <v>28835</v>
      </c>
      <c r="H92" s="16">
        <f t="shared" si="6"/>
        <v>26124.27</v>
      </c>
      <c r="I92" s="16">
        <f t="shared" si="7"/>
        <v>2717.5252737248525</v>
      </c>
      <c r="J92" s="17">
        <f t="shared" si="8"/>
        <v>10.402301284303265</v>
      </c>
      <c r="K92" s="17">
        <f t="shared" si="9"/>
        <v>26124.27</v>
      </c>
      <c r="L92" s="18">
        <f t="shared" si="10"/>
        <v>26124.27</v>
      </c>
      <c r="M92" s="18">
        <f t="shared" si="11"/>
        <v>23400</v>
      </c>
      <c r="N92" s="41"/>
    </row>
    <row r="93" spans="1:14" s="4" customFormat="1" ht="41.4" x14ac:dyDescent="0.25">
      <c r="A93" s="10" t="s">
        <v>92</v>
      </c>
      <c r="B93" s="15" t="s">
        <v>335</v>
      </c>
      <c r="C93" s="14"/>
      <c r="D93" s="19">
        <v>1</v>
      </c>
      <c r="E93" s="20">
        <v>19500</v>
      </c>
      <c r="F93" s="39">
        <v>21781.5</v>
      </c>
      <c r="G93" s="40">
        <v>23862.5</v>
      </c>
      <c r="H93" s="16">
        <f t="shared" si="6"/>
        <v>21714.67</v>
      </c>
      <c r="I93" s="16">
        <f t="shared" si="7"/>
        <v>2182.0177779599626</v>
      </c>
      <c r="J93" s="17">
        <f t="shared" si="8"/>
        <v>10.048588249141998</v>
      </c>
      <c r="K93" s="17">
        <f t="shared" si="9"/>
        <v>21714.67</v>
      </c>
      <c r="L93" s="18">
        <f t="shared" si="10"/>
        <v>21714.67</v>
      </c>
      <c r="M93" s="18">
        <f t="shared" si="11"/>
        <v>19500</v>
      </c>
      <c r="N93" s="41"/>
    </row>
    <row r="94" spans="1:14" s="4" customFormat="1" ht="55.2" x14ac:dyDescent="0.25">
      <c r="A94" s="10" t="s">
        <v>93</v>
      </c>
      <c r="B94" s="15" t="s">
        <v>336</v>
      </c>
      <c r="C94" s="14" t="s">
        <v>154</v>
      </c>
      <c r="D94" s="19">
        <v>1</v>
      </c>
      <c r="E94" s="20">
        <v>11375</v>
      </c>
      <c r="F94" s="39">
        <v>12705</v>
      </c>
      <c r="G94" s="40">
        <v>13503.13</v>
      </c>
      <c r="H94" s="16">
        <f t="shared" si="6"/>
        <v>12527.71</v>
      </c>
      <c r="I94" s="16">
        <f t="shared" si="7"/>
        <v>1075.0851744396809</v>
      </c>
      <c r="J94" s="17">
        <f t="shared" si="8"/>
        <v>8.5816575770007528</v>
      </c>
      <c r="K94" s="17">
        <f t="shared" si="9"/>
        <v>12527.71</v>
      </c>
      <c r="L94" s="18">
        <f t="shared" si="10"/>
        <v>12527.71</v>
      </c>
      <c r="M94" s="18">
        <f t="shared" si="11"/>
        <v>11375</v>
      </c>
      <c r="N94" s="41"/>
    </row>
    <row r="95" spans="1:14" s="4" customFormat="1" ht="55.2" x14ac:dyDescent="0.25">
      <c r="A95" s="10" t="s">
        <v>94</v>
      </c>
      <c r="B95" s="15" t="s">
        <v>337</v>
      </c>
      <c r="C95" s="14" t="s">
        <v>154</v>
      </c>
      <c r="D95" s="19">
        <v>1</v>
      </c>
      <c r="E95" s="20">
        <v>18850</v>
      </c>
      <c r="F95" s="39">
        <v>21055.45</v>
      </c>
      <c r="G95" s="40">
        <v>23033.75</v>
      </c>
      <c r="H95" s="16">
        <f t="shared" si="6"/>
        <v>20979.73</v>
      </c>
      <c r="I95" s="16">
        <f t="shared" si="7"/>
        <v>2092.9024764267765</v>
      </c>
      <c r="J95" s="17">
        <f t="shared" si="8"/>
        <v>9.9758313211217509</v>
      </c>
      <c r="K95" s="17">
        <f t="shared" si="9"/>
        <v>20979.73</v>
      </c>
      <c r="L95" s="18">
        <f t="shared" si="10"/>
        <v>20979.73</v>
      </c>
      <c r="M95" s="18">
        <f t="shared" si="11"/>
        <v>18850</v>
      </c>
      <c r="N95" s="41"/>
    </row>
    <row r="96" spans="1:14" s="4" customFormat="1" ht="27.6" x14ac:dyDescent="0.25">
      <c r="A96" s="10" t="s">
        <v>95</v>
      </c>
      <c r="B96" s="15" t="s">
        <v>338</v>
      </c>
      <c r="C96" s="14" t="s">
        <v>259</v>
      </c>
      <c r="D96" s="19">
        <v>1</v>
      </c>
      <c r="E96" s="20">
        <v>15000</v>
      </c>
      <c r="F96" s="39" t="s">
        <v>492</v>
      </c>
      <c r="G96" s="40">
        <v>18125</v>
      </c>
      <c r="H96" s="16">
        <f t="shared" si="6"/>
        <v>16562.5</v>
      </c>
      <c r="I96" s="16">
        <f t="shared" si="7"/>
        <v>2209.7086912079612</v>
      </c>
      <c r="J96" s="17">
        <f t="shared" si="8"/>
        <v>13.341637380878257</v>
      </c>
      <c r="K96" s="17">
        <f t="shared" si="9"/>
        <v>16562.5</v>
      </c>
      <c r="L96" s="18">
        <f t="shared" si="10"/>
        <v>16562.5</v>
      </c>
      <c r="M96" s="18">
        <f t="shared" si="11"/>
        <v>15000</v>
      </c>
      <c r="N96" s="41"/>
    </row>
    <row r="97" spans="1:14" s="4" customFormat="1" ht="41.4" x14ac:dyDescent="0.25">
      <c r="A97" s="10" t="s">
        <v>96</v>
      </c>
      <c r="B97" s="15" t="s">
        <v>339</v>
      </c>
      <c r="C97" s="14" t="s">
        <v>154</v>
      </c>
      <c r="D97" s="19">
        <v>1</v>
      </c>
      <c r="E97" s="20">
        <v>7475</v>
      </c>
      <c r="F97" s="39">
        <v>8349</v>
      </c>
      <c r="G97" s="40">
        <v>9430.6299999999992</v>
      </c>
      <c r="H97" s="16">
        <f t="shared" si="6"/>
        <v>8418.2099999999991</v>
      </c>
      <c r="I97" s="16">
        <f t="shared" si="7"/>
        <v>979.65029081810576</v>
      </c>
      <c r="J97" s="17">
        <f t="shared" si="8"/>
        <v>11.637275511279784</v>
      </c>
      <c r="K97" s="17">
        <f t="shared" si="9"/>
        <v>8418.2099999999991</v>
      </c>
      <c r="L97" s="18">
        <f t="shared" si="10"/>
        <v>8418.2099999999991</v>
      </c>
      <c r="M97" s="18">
        <f t="shared" si="11"/>
        <v>7475</v>
      </c>
      <c r="N97" s="41"/>
    </row>
    <row r="98" spans="1:14" s="4" customFormat="1" ht="41.4" x14ac:dyDescent="0.25">
      <c r="A98" s="10" t="s">
        <v>97</v>
      </c>
      <c r="B98" s="15" t="s">
        <v>340</v>
      </c>
      <c r="C98" s="14" t="s">
        <v>154</v>
      </c>
      <c r="D98" s="19">
        <v>1</v>
      </c>
      <c r="E98" s="20">
        <v>9750</v>
      </c>
      <c r="F98" s="39">
        <v>10890</v>
      </c>
      <c r="G98" s="40">
        <v>11431.25</v>
      </c>
      <c r="H98" s="16">
        <f t="shared" si="6"/>
        <v>10690.42</v>
      </c>
      <c r="I98" s="16">
        <f t="shared" si="7"/>
        <v>858.2106506175121</v>
      </c>
      <c r="J98" s="17">
        <f t="shared" si="8"/>
        <v>8.027847835889629</v>
      </c>
      <c r="K98" s="17">
        <f t="shared" si="9"/>
        <v>10690.42</v>
      </c>
      <c r="L98" s="18">
        <f t="shared" si="10"/>
        <v>10690.42</v>
      </c>
      <c r="M98" s="18">
        <f t="shared" si="11"/>
        <v>9750</v>
      </c>
      <c r="N98" s="41"/>
    </row>
    <row r="99" spans="1:14" s="4" customFormat="1" ht="27.6" x14ac:dyDescent="0.25">
      <c r="A99" s="10" t="s">
        <v>98</v>
      </c>
      <c r="B99" s="15" t="s">
        <v>341</v>
      </c>
      <c r="C99" s="14" t="s">
        <v>259</v>
      </c>
      <c r="D99" s="19">
        <v>1</v>
      </c>
      <c r="E99" s="20">
        <v>15000</v>
      </c>
      <c r="F99" s="39">
        <v>16755</v>
      </c>
      <c r="G99" s="40">
        <v>18125</v>
      </c>
      <c r="H99" s="16">
        <f t="shared" si="6"/>
        <v>16626.669999999998</v>
      </c>
      <c r="I99" s="16">
        <f t="shared" si="7"/>
        <v>1566.4476797305849</v>
      </c>
      <c r="J99" s="17">
        <f t="shared" si="8"/>
        <v>9.4212953028512931</v>
      </c>
      <c r="K99" s="17">
        <f t="shared" si="9"/>
        <v>16626.669999999998</v>
      </c>
      <c r="L99" s="18">
        <f t="shared" si="10"/>
        <v>16626.669999999998</v>
      </c>
      <c r="M99" s="18">
        <f t="shared" si="11"/>
        <v>15000</v>
      </c>
      <c r="N99" s="41"/>
    </row>
    <row r="100" spans="1:14" s="4" customFormat="1" ht="41.4" x14ac:dyDescent="0.25">
      <c r="A100" s="10" t="s">
        <v>99</v>
      </c>
      <c r="B100" s="15" t="s">
        <v>342</v>
      </c>
      <c r="C100" s="14" t="s">
        <v>154</v>
      </c>
      <c r="D100" s="19">
        <v>1</v>
      </c>
      <c r="E100" s="20">
        <v>8450</v>
      </c>
      <c r="F100" s="39">
        <v>9438</v>
      </c>
      <c r="G100" s="40">
        <v>10673.75</v>
      </c>
      <c r="H100" s="16">
        <f t="shared" si="6"/>
        <v>9520.58</v>
      </c>
      <c r="I100" s="16">
        <f t="shared" si="7"/>
        <v>1114.1727966672554</v>
      </c>
      <c r="J100" s="17">
        <f t="shared" si="8"/>
        <v>11.702782778646421</v>
      </c>
      <c r="K100" s="17">
        <f t="shared" si="9"/>
        <v>9520.58</v>
      </c>
      <c r="L100" s="18">
        <f t="shared" si="10"/>
        <v>9520.58</v>
      </c>
      <c r="M100" s="18">
        <f t="shared" si="11"/>
        <v>8450</v>
      </c>
      <c r="N100" s="41"/>
    </row>
    <row r="101" spans="1:14" s="4" customFormat="1" ht="41.4" x14ac:dyDescent="0.25">
      <c r="A101" s="10" t="s">
        <v>100</v>
      </c>
      <c r="B101" s="15" t="s">
        <v>343</v>
      </c>
      <c r="C101" s="14" t="s">
        <v>154</v>
      </c>
      <c r="D101" s="19">
        <v>1</v>
      </c>
      <c r="E101" s="20">
        <v>19500</v>
      </c>
      <c r="F101" s="39">
        <v>21781</v>
      </c>
      <c r="G101" s="40">
        <v>22862.5</v>
      </c>
      <c r="H101" s="16">
        <f t="shared" si="6"/>
        <v>21381.17</v>
      </c>
      <c r="I101" s="16">
        <f t="shared" si="7"/>
        <v>1716.5376731471213</v>
      </c>
      <c r="J101" s="17">
        <f t="shared" si="8"/>
        <v>8.0282682058424371</v>
      </c>
      <c r="K101" s="17">
        <f t="shared" si="9"/>
        <v>21381.17</v>
      </c>
      <c r="L101" s="18">
        <f t="shared" si="10"/>
        <v>21381.17</v>
      </c>
      <c r="M101" s="18">
        <f t="shared" si="11"/>
        <v>19500</v>
      </c>
      <c r="N101" s="41"/>
    </row>
    <row r="102" spans="1:14" s="4" customFormat="1" ht="41.4" x14ac:dyDescent="0.25">
      <c r="A102" s="10" t="s">
        <v>101</v>
      </c>
      <c r="B102" s="15" t="s">
        <v>344</v>
      </c>
      <c r="C102" s="14" t="s">
        <v>259</v>
      </c>
      <c r="D102" s="19">
        <v>1</v>
      </c>
      <c r="E102" s="20">
        <v>25000</v>
      </c>
      <c r="F102" s="39">
        <v>27925</v>
      </c>
      <c r="G102" s="40">
        <v>30875</v>
      </c>
      <c r="H102" s="16">
        <f t="shared" si="6"/>
        <v>27933.33</v>
      </c>
      <c r="I102" s="16">
        <f t="shared" si="7"/>
        <v>2937.5088652348495</v>
      </c>
      <c r="J102" s="17">
        <f t="shared" si="8"/>
        <v>10.516142777230101</v>
      </c>
      <c r="K102" s="17">
        <f t="shared" si="9"/>
        <v>27933.33</v>
      </c>
      <c r="L102" s="18">
        <f t="shared" si="10"/>
        <v>27933.33</v>
      </c>
      <c r="M102" s="18">
        <f t="shared" si="11"/>
        <v>25000</v>
      </c>
      <c r="N102" s="41"/>
    </row>
    <row r="103" spans="1:14" s="4" customFormat="1" ht="55.2" x14ac:dyDescent="0.25">
      <c r="A103" s="10" t="s">
        <v>102</v>
      </c>
      <c r="B103" s="15" t="s">
        <v>345</v>
      </c>
      <c r="C103" s="14" t="s">
        <v>154</v>
      </c>
      <c r="D103" s="19">
        <v>1</v>
      </c>
      <c r="E103" s="20">
        <v>23400</v>
      </c>
      <c r="F103" s="39">
        <v>26137</v>
      </c>
      <c r="G103" s="40">
        <v>27835</v>
      </c>
      <c r="H103" s="16">
        <f t="shared" si="6"/>
        <v>25790.67</v>
      </c>
      <c r="I103" s="16">
        <f t="shared" si="7"/>
        <v>2237.6921891389202</v>
      </c>
      <c r="J103" s="17">
        <f t="shared" si="8"/>
        <v>8.6763631543458182</v>
      </c>
      <c r="K103" s="17">
        <f t="shared" si="9"/>
        <v>25790.67</v>
      </c>
      <c r="L103" s="18">
        <f t="shared" si="10"/>
        <v>25790.67</v>
      </c>
      <c r="M103" s="18">
        <f t="shared" si="11"/>
        <v>23400</v>
      </c>
      <c r="N103" s="41"/>
    </row>
    <row r="104" spans="1:14" s="4" customFormat="1" ht="55.2" x14ac:dyDescent="0.25">
      <c r="A104" s="10" t="s">
        <v>103</v>
      </c>
      <c r="B104" s="15" t="s">
        <v>346</v>
      </c>
      <c r="C104" s="14" t="s">
        <v>154</v>
      </c>
      <c r="D104" s="19">
        <v>1</v>
      </c>
      <c r="E104" s="20">
        <v>35100</v>
      </c>
      <c r="F104" s="39">
        <v>39206</v>
      </c>
      <c r="G104" s="40">
        <v>42752.5</v>
      </c>
      <c r="H104" s="16">
        <f t="shared" si="6"/>
        <v>39019.5</v>
      </c>
      <c r="I104" s="16">
        <f t="shared" si="7"/>
        <v>3829.6573932925121</v>
      </c>
      <c r="J104" s="17">
        <f t="shared" si="8"/>
        <v>9.8147269782865276</v>
      </c>
      <c r="K104" s="17">
        <f t="shared" si="9"/>
        <v>39019.5</v>
      </c>
      <c r="L104" s="18">
        <f t="shared" si="10"/>
        <v>39019.5</v>
      </c>
      <c r="M104" s="18">
        <f t="shared" si="11"/>
        <v>35100</v>
      </c>
      <c r="N104" s="41"/>
    </row>
    <row r="105" spans="1:14" s="4" customFormat="1" ht="55.2" x14ac:dyDescent="0.25">
      <c r="A105" s="10" t="s">
        <v>104</v>
      </c>
      <c r="B105" s="15" t="s">
        <v>347</v>
      </c>
      <c r="C105" s="14" t="s">
        <v>154</v>
      </c>
      <c r="D105" s="19">
        <v>1</v>
      </c>
      <c r="E105" s="20">
        <v>32500</v>
      </c>
      <c r="F105" s="39">
        <v>36302</v>
      </c>
      <c r="G105" s="40">
        <v>40437.5</v>
      </c>
      <c r="H105" s="16">
        <f t="shared" si="6"/>
        <v>36413.17</v>
      </c>
      <c r="I105" s="16">
        <f t="shared" si="7"/>
        <v>3969.9175159357319</v>
      </c>
      <c r="J105" s="17">
        <f t="shared" si="8"/>
        <v>10.902422161914856</v>
      </c>
      <c r="K105" s="17">
        <f t="shared" si="9"/>
        <v>36413.17</v>
      </c>
      <c r="L105" s="18">
        <f t="shared" si="10"/>
        <v>36413.17</v>
      </c>
      <c r="M105" s="18">
        <f t="shared" si="11"/>
        <v>32500</v>
      </c>
      <c r="N105" s="41"/>
    </row>
    <row r="106" spans="1:14" s="4" customFormat="1" ht="41.4" x14ac:dyDescent="0.25">
      <c r="A106" s="10" t="s">
        <v>105</v>
      </c>
      <c r="B106" s="15" t="s">
        <v>348</v>
      </c>
      <c r="C106" s="14" t="s">
        <v>259</v>
      </c>
      <c r="D106" s="19">
        <v>1</v>
      </c>
      <c r="E106" s="20">
        <v>22000</v>
      </c>
      <c r="F106" s="39">
        <v>24574</v>
      </c>
      <c r="G106" s="40">
        <v>26050</v>
      </c>
      <c r="H106" s="16">
        <f t="shared" si="6"/>
        <v>24208</v>
      </c>
      <c r="I106" s="16">
        <f t="shared" si="7"/>
        <v>2049.6565565967389</v>
      </c>
      <c r="J106" s="17">
        <f t="shared" si="8"/>
        <v>8.4668562318107199</v>
      </c>
      <c r="K106" s="17">
        <f t="shared" si="9"/>
        <v>24208</v>
      </c>
      <c r="L106" s="18">
        <f t="shared" si="10"/>
        <v>24208</v>
      </c>
      <c r="M106" s="18">
        <f t="shared" si="11"/>
        <v>22000</v>
      </c>
      <c r="N106" s="41"/>
    </row>
    <row r="107" spans="1:14" s="4" customFormat="1" ht="55.2" x14ac:dyDescent="0.25">
      <c r="A107" s="10" t="s">
        <v>106</v>
      </c>
      <c r="B107" s="15" t="s">
        <v>349</v>
      </c>
      <c r="C107" s="14" t="s">
        <v>154</v>
      </c>
      <c r="D107" s="19">
        <v>1</v>
      </c>
      <c r="E107" s="20">
        <v>23400</v>
      </c>
      <c r="F107" s="39">
        <v>26137</v>
      </c>
      <c r="G107" s="40">
        <v>26835</v>
      </c>
      <c r="H107" s="16">
        <f t="shared" si="6"/>
        <v>25457.33</v>
      </c>
      <c r="I107" s="16">
        <f t="shared" si="7"/>
        <v>1815.5622636894977</v>
      </c>
      <c r="J107" s="17">
        <f t="shared" si="8"/>
        <v>7.1317858694902316</v>
      </c>
      <c r="K107" s="17">
        <f t="shared" si="9"/>
        <v>25457.33</v>
      </c>
      <c r="L107" s="18">
        <f t="shared" si="10"/>
        <v>25457.33</v>
      </c>
      <c r="M107" s="18">
        <f t="shared" si="11"/>
        <v>23400</v>
      </c>
      <c r="N107" s="41"/>
    </row>
    <row r="108" spans="1:14" s="4" customFormat="1" ht="55.2" x14ac:dyDescent="0.25">
      <c r="A108" s="10" t="s">
        <v>107</v>
      </c>
      <c r="B108" s="15" t="s">
        <v>350</v>
      </c>
      <c r="C108" s="14" t="s">
        <v>154</v>
      </c>
      <c r="D108" s="19">
        <v>1</v>
      </c>
      <c r="E108" s="20">
        <v>15600</v>
      </c>
      <c r="F108" s="39">
        <v>17425</v>
      </c>
      <c r="G108" s="40">
        <v>18890</v>
      </c>
      <c r="H108" s="16">
        <f t="shared" si="6"/>
        <v>17305</v>
      </c>
      <c r="I108" s="16">
        <f t="shared" si="7"/>
        <v>1648.2794059260705</v>
      </c>
      <c r="J108" s="17">
        <f t="shared" si="8"/>
        <v>9.5248737701593207</v>
      </c>
      <c r="K108" s="17">
        <f t="shared" si="9"/>
        <v>17305</v>
      </c>
      <c r="L108" s="18">
        <f t="shared" si="10"/>
        <v>17305</v>
      </c>
      <c r="M108" s="18">
        <f t="shared" si="11"/>
        <v>15600</v>
      </c>
      <c r="N108" s="41"/>
    </row>
    <row r="109" spans="1:14" s="4" customFormat="1" ht="41.4" x14ac:dyDescent="0.25">
      <c r="A109" s="10" t="s">
        <v>108</v>
      </c>
      <c r="B109" s="15" t="s">
        <v>351</v>
      </c>
      <c r="C109" s="14" t="s">
        <v>154</v>
      </c>
      <c r="D109" s="19">
        <v>1</v>
      </c>
      <c r="E109" s="20">
        <v>8450</v>
      </c>
      <c r="F109" s="39">
        <v>9438</v>
      </c>
      <c r="G109" s="40">
        <v>10673.75</v>
      </c>
      <c r="H109" s="16">
        <f t="shared" si="6"/>
        <v>9520.58</v>
      </c>
      <c r="I109" s="16">
        <f t="shared" si="7"/>
        <v>1114.1727966672554</v>
      </c>
      <c r="J109" s="17">
        <f t="shared" si="8"/>
        <v>11.702782778646421</v>
      </c>
      <c r="K109" s="17">
        <f t="shared" si="9"/>
        <v>9520.58</v>
      </c>
      <c r="L109" s="18">
        <f t="shared" si="10"/>
        <v>9520.58</v>
      </c>
      <c r="M109" s="18">
        <f t="shared" si="11"/>
        <v>8450</v>
      </c>
      <c r="N109" s="41"/>
    </row>
    <row r="110" spans="1:14" s="4" customFormat="1" ht="41.4" x14ac:dyDescent="0.25">
      <c r="A110" s="10" t="s">
        <v>109</v>
      </c>
      <c r="B110" s="15" t="s">
        <v>352</v>
      </c>
      <c r="C110" s="14" t="s">
        <v>259</v>
      </c>
      <c r="D110" s="19">
        <v>1</v>
      </c>
      <c r="E110" s="20">
        <v>15000</v>
      </c>
      <c r="F110" s="39">
        <v>16755</v>
      </c>
      <c r="G110" s="40">
        <v>17125</v>
      </c>
      <c r="H110" s="16">
        <f t="shared" si="6"/>
        <v>16293.33</v>
      </c>
      <c r="I110" s="16">
        <f t="shared" si="7"/>
        <v>1135.2349242924713</v>
      </c>
      <c r="J110" s="17">
        <f t="shared" si="8"/>
        <v>6.9674825483340195</v>
      </c>
      <c r="K110" s="17">
        <f t="shared" si="9"/>
        <v>16293.33</v>
      </c>
      <c r="L110" s="18">
        <f t="shared" si="10"/>
        <v>16293.33</v>
      </c>
      <c r="M110" s="18">
        <f t="shared" si="11"/>
        <v>15000</v>
      </c>
      <c r="N110" s="41"/>
    </row>
    <row r="111" spans="1:14" s="4" customFormat="1" ht="41.4" x14ac:dyDescent="0.25">
      <c r="A111" s="10" t="s">
        <v>110</v>
      </c>
      <c r="B111" s="15" t="s">
        <v>353</v>
      </c>
      <c r="C111" s="14" t="s">
        <v>154</v>
      </c>
      <c r="D111" s="19">
        <v>1</v>
      </c>
      <c r="E111" s="20">
        <v>23400</v>
      </c>
      <c r="F111" s="39">
        <v>26137.8</v>
      </c>
      <c r="G111" s="40">
        <v>26835</v>
      </c>
      <c r="H111" s="16">
        <f t="shared" si="6"/>
        <v>25457.599999999999</v>
      </c>
      <c r="I111" s="16">
        <f t="shared" si="7"/>
        <v>1815.7120586700964</v>
      </c>
      <c r="J111" s="17">
        <f t="shared" si="8"/>
        <v>7.1322986403671056</v>
      </c>
      <c r="K111" s="17">
        <f t="shared" si="9"/>
        <v>25457.599999999999</v>
      </c>
      <c r="L111" s="18">
        <f t="shared" si="10"/>
        <v>25457.599999999999</v>
      </c>
      <c r="M111" s="18">
        <f t="shared" si="11"/>
        <v>23400</v>
      </c>
      <c r="N111" s="41"/>
    </row>
    <row r="112" spans="1:14" s="4" customFormat="1" ht="27.6" x14ac:dyDescent="0.25">
      <c r="A112" s="10" t="s">
        <v>111</v>
      </c>
      <c r="B112" s="15" t="s">
        <v>354</v>
      </c>
      <c r="C112" s="14" t="s">
        <v>259</v>
      </c>
      <c r="D112" s="19">
        <v>1</v>
      </c>
      <c r="E112" s="20">
        <v>25000</v>
      </c>
      <c r="F112" s="39">
        <v>27925</v>
      </c>
      <c r="G112" s="40">
        <v>30875</v>
      </c>
      <c r="H112" s="16">
        <f t="shared" si="6"/>
        <v>27933.33</v>
      </c>
      <c r="I112" s="16">
        <f t="shared" si="7"/>
        <v>2937.5088652348495</v>
      </c>
      <c r="J112" s="17">
        <f t="shared" si="8"/>
        <v>10.516142777230101</v>
      </c>
      <c r="K112" s="17">
        <f t="shared" si="9"/>
        <v>27933.33</v>
      </c>
      <c r="L112" s="18">
        <f t="shared" si="10"/>
        <v>27933.33</v>
      </c>
      <c r="M112" s="18">
        <f t="shared" si="11"/>
        <v>25000</v>
      </c>
      <c r="N112" s="41"/>
    </row>
    <row r="113" spans="1:14" s="4" customFormat="1" ht="27.6" x14ac:dyDescent="0.25">
      <c r="A113" s="10" t="s">
        <v>112</v>
      </c>
      <c r="B113" s="15" t="s">
        <v>355</v>
      </c>
      <c r="C113" s="14" t="s">
        <v>154</v>
      </c>
      <c r="D113" s="19">
        <v>1</v>
      </c>
      <c r="E113" s="20">
        <v>35100</v>
      </c>
      <c r="F113" s="39">
        <v>39206</v>
      </c>
      <c r="G113" s="40">
        <v>41752.5</v>
      </c>
      <c r="H113" s="16">
        <f t="shared" si="6"/>
        <v>38686.17</v>
      </c>
      <c r="I113" s="16">
        <f t="shared" si="7"/>
        <v>3356.5769890370957</v>
      </c>
      <c r="J113" s="17">
        <f t="shared" si="8"/>
        <v>8.6764261983987971</v>
      </c>
      <c r="K113" s="17">
        <f t="shared" si="9"/>
        <v>38686.17</v>
      </c>
      <c r="L113" s="18">
        <f t="shared" si="10"/>
        <v>38686.17</v>
      </c>
      <c r="M113" s="18">
        <f t="shared" si="11"/>
        <v>35100</v>
      </c>
      <c r="N113" s="41"/>
    </row>
    <row r="114" spans="1:14" s="4" customFormat="1" ht="27.6" x14ac:dyDescent="0.25">
      <c r="A114" s="10" t="s">
        <v>113</v>
      </c>
      <c r="B114" s="15" t="s">
        <v>356</v>
      </c>
      <c r="C114" s="14" t="s">
        <v>154</v>
      </c>
      <c r="D114" s="19">
        <v>1</v>
      </c>
      <c r="E114" s="20">
        <v>58500</v>
      </c>
      <c r="F114" s="39">
        <v>65344</v>
      </c>
      <c r="G114" s="40">
        <v>71587.5</v>
      </c>
      <c r="H114" s="16">
        <f t="shared" si="6"/>
        <v>65143.83</v>
      </c>
      <c r="I114" s="16">
        <f t="shared" si="7"/>
        <v>6546.0456829549648</v>
      </c>
      <c r="J114" s="17">
        <f t="shared" si="8"/>
        <v>10.048604269897801</v>
      </c>
      <c r="K114" s="17">
        <f t="shared" si="9"/>
        <v>65143.83</v>
      </c>
      <c r="L114" s="18">
        <f t="shared" si="10"/>
        <v>65143.83</v>
      </c>
      <c r="M114" s="18">
        <f t="shared" si="11"/>
        <v>58500</v>
      </c>
      <c r="N114" s="41"/>
    </row>
    <row r="115" spans="1:14" s="4" customFormat="1" ht="27.6" x14ac:dyDescent="0.25">
      <c r="A115" s="10" t="s">
        <v>114</v>
      </c>
      <c r="B115" s="15" t="s">
        <v>357</v>
      </c>
      <c r="C115" s="14" t="s">
        <v>154</v>
      </c>
      <c r="D115" s="19">
        <v>1</v>
      </c>
      <c r="E115" s="20">
        <v>32500</v>
      </c>
      <c r="F115" s="39">
        <v>36302</v>
      </c>
      <c r="G115" s="40">
        <v>40437.5</v>
      </c>
      <c r="H115" s="16">
        <f t="shared" si="6"/>
        <v>36413.17</v>
      </c>
      <c r="I115" s="16">
        <f t="shared" si="7"/>
        <v>3969.9175159357319</v>
      </c>
      <c r="J115" s="17">
        <f t="shared" si="8"/>
        <v>10.902422161914856</v>
      </c>
      <c r="K115" s="17">
        <f t="shared" si="9"/>
        <v>36413.17</v>
      </c>
      <c r="L115" s="18">
        <f t="shared" si="10"/>
        <v>36413.17</v>
      </c>
      <c r="M115" s="18">
        <f t="shared" si="11"/>
        <v>32500</v>
      </c>
      <c r="N115" s="41"/>
    </row>
    <row r="116" spans="1:14" s="4" customFormat="1" ht="27.6" x14ac:dyDescent="0.25">
      <c r="A116" s="10" t="s">
        <v>115</v>
      </c>
      <c r="B116" s="15" t="s">
        <v>358</v>
      </c>
      <c r="C116" s="14" t="s">
        <v>154</v>
      </c>
      <c r="D116" s="19">
        <v>1</v>
      </c>
      <c r="E116" s="20">
        <v>46800</v>
      </c>
      <c r="F116" s="39">
        <v>52275</v>
      </c>
      <c r="G116" s="40">
        <v>52670</v>
      </c>
      <c r="H116" s="16">
        <f t="shared" si="6"/>
        <v>50581.67</v>
      </c>
      <c r="I116" s="16">
        <f t="shared" si="7"/>
        <v>3280.9691149618175</v>
      </c>
      <c r="J116" s="17">
        <f t="shared" si="8"/>
        <v>6.486478431735879</v>
      </c>
      <c r="K116" s="17">
        <f t="shared" si="9"/>
        <v>50581.67</v>
      </c>
      <c r="L116" s="18">
        <f t="shared" si="10"/>
        <v>50581.67</v>
      </c>
      <c r="M116" s="18">
        <f t="shared" si="11"/>
        <v>46800</v>
      </c>
      <c r="N116" s="41"/>
    </row>
    <row r="117" spans="1:14" s="4" customFormat="1" ht="27.6" x14ac:dyDescent="0.25">
      <c r="A117" s="10" t="s">
        <v>116</v>
      </c>
      <c r="B117" s="15" t="s">
        <v>359</v>
      </c>
      <c r="C117" s="14" t="s">
        <v>154</v>
      </c>
      <c r="D117" s="19">
        <v>1</v>
      </c>
      <c r="E117" s="20">
        <v>93600</v>
      </c>
      <c r="F117" s="39">
        <v>104551</v>
      </c>
      <c r="G117" s="40">
        <v>115340</v>
      </c>
      <c r="H117" s="16">
        <f t="shared" si="6"/>
        <v>104497</v>
      </c>
      <c r="I117" s="16">
        <f t="shared" si="7"/>
        <v>10870.100597510585</v>
      </c>
      <c r="J117" s="17">
        <f t="shared" si="8"/>
        <v>10.402308772032292</v>
      </c>
      <c r="K117" s="17">
        <f t="shared" si="9"/>
        <v>104497</v>
      </c>
      <c r="L117" s="18">
        <f t="shared" si="10"/>
        <v>104497</v>
      </c>
      <c r="M117" s="18">
        <f t="shared" si="11"/>
        <v>93600</v>
      </c>
      <c r="N117" s="41"/>
    </row>
    <row r="118" spans="1:14" s="4" customFormat="1" ht="27.6" x14ac:dyDescent="0.25">
      <c r="A118" s="10" t="s">
        <v>117</v>
      </c>
      <c r="B118" s="15" t="s">
        <v>360</v>
      </c>
      <c r="C118" s="14" t="s">
        <v>259</v>
      </c>
      <c r="D118" s="19">
        <v>1</v>
      </c>
      <c r="E118" s="20">
        <v>15000</v>
      </c>
      <c r="F118" s="39">
        <v>16755</v>
      </c>
      <c r="G118" s="40">
        <v>18125</v>
      </c>
      <c r="H118" s="16">
        <f t="shared" si="6"/>
        <v>16626.669999999998</v>
      </c>
      <c r="I118" s="16">
        <f t="shared" si="7"/>
        <v>1566.4476797305849</v>
      </c>
      <c r="J118" s="17">
        <f t="shared" si="8"/>
        <v>9.4212953028512931</v>
      </c>
      <c r="K118" s="17">
        <f t="shared" si="9"/>
        <v>16626.669999999998</v>
      </c>
      <c r="L118" s="18">
        <f t="shared" si="10"/>
        <v>16626.669999999998</v>
      </c>
      <c r="M118" s="18">
        <f t="shared" si="11"/>
        <v>15000</v>
      </c>
      <c r="N118" s="41"/>
    </row>
    <row r="119" spans="1:14" s="4" customFormat="1" ht="41.4" x14ac:dyDescent="0.25">
      <c r="A119" s="10" t="s">
        <v>118</v>
      </c>
      <c r="B119" s="15" t="s">
        <v>361</v>
      </c>
      <c r="C119" s="14" t="s">
        <v>154</v>
      </c>
      <c r="D119" s="19">
        <v>1</v>
      </c>
      <c r="E119" s="20">
        <v>93600</v>
      </c>
      <c r="F119" s="39">
        <v>104551</v>
      </c>
      <c r="G119" s="40">
        <v>115340</v>
      </c>
      <c r="H119" s="16">
        <f t="shared" si="6"/>
        <v>104497</v>
      </c>
      <c r="I119" s="16">
        <f t="shared" si="7"/>
        <v>10870.100597510585</v>
      </c>
      <c r="J119" s="17">
        <f t="shared" si="8"/>
        <v>10.402308772032292</v>
      </c>
      <c r="K119" s="17">
        <f t="shared" si="9"/>
        <v>104497</v>
      </c>
      <c r="L119" s="18">
        <f t="shared" si="10"/>
        <v>104497</v>
      </c>
      <c r="M119" s="18">
        <f t="shared" si="11"/>
        <v>93600</v>
      </c>
      <c r="N119" s="41"/>
    </row>
    <row r="120" spans="1:14" s="4" customFormat="1" ht="41.4" x14ac:dyDescent="0.25">
      <c r="A120" s="10" t="s">
        <v>119</v>
      </c>
      <c r="B120" s="15" t="s">
        <v>362</v>
      </c>
      <c r="C120" s="14" t="s">
        <v>259</v>
      </c>
      <c r="D120" s="19">
        <v>1</v>
      </c>
      <c r="E120" s="20">
        <v>20000</v>
      </c>
      <c r="F120" s="39">
        <v>22340</v>
      </c>
      <c r="G120" s="40">
        <v>25000</v>
      </c>
      <c r="H120" s="16">
        <f t="shared" si="6"/>
        <v>22446.67</v>
      </c>
      <c r="I120" s="16">
        <f t="shared" si="7"/>
        <v>2501.7060845217875</v>
      </c>
      <c r="J120" s="17">
        <f t="shared" si="8"/>
        <v>11.145110096605812</v>
      </c>
      <c r="K120" s="17">
        <f t="shared" si="9"/>
        <v>22446.67</v>
      </c>
      <c r="L120" s="18">
        <f t="shared" si="10"/>
        <v>22446.67</v>
      </c>
      <c r="M120" s="18">
        <f t="shared" si="11"/>
        <v>20000</v>
      </c>
      <c r="N120" s="41"/>
    </row>
    <row r="121" spans="1:14" s="4" customFormat="1" ht="41.4" x14ac:dyDescent="0.25">
      <c r="A121" s="10" t="s">
        <v>120</v>
      </c>
      <c r="B121" s="15" t="s">
        <v>363</v>
      </c>
      <c r="C121" s="14" t="s">
        <v>154</v>
      </c>
      <c r="D121" s="19">
        <v>1</v>
      </c>
      <c r="E121" s="20">
        <v>35100</v>
      </c>
      <c r="F121" s="39">
        <v>39206</v>
      </c>
      <c r="G121" s="40">
        <v>42752.5</v>
      </c>
      <c r="H121" s="16">
        <f t="shared" si="6"/>
        <v>39019.5</v>
      </c>
      <c r="I121" s="16">
        <f t="shared" si="7"/>
        <v>3829.6573932925121</v>
      </c>
      <c r="J121" s="17">
        <f t="shared" si="8"/>
        <v>9.8147269782865276</v>
      </c>
      <c r="K121" s="17">
        <f t="shared" si="9"/>
        <v>39019.5</v>
      </c>
      <c r="L121" s="18">
        <f t="shared" si="10"/>
        <v>39019.5</v>
      </c>
      <c r="M121" s="18">
        <f t="shared" si="11"/>
        <v>35100</v>
      </c>
      <c r="N121" s="41"/>
    </row>
    <row r="122" spans="1:14" s="4" customFormat="1" ht="41.4" x14ac:dyDescent="0.25">
      <c r="A122" s="10" t="s">
        <v>121</v>
      </c>
      <c r="B122" s="15" t="s">
        <v>364</v>
      </c>
      <c r="C122" s="14" t="s">
        <v>154</v>
      </c>
      <c r="D122" s="19">
        <v>1</v>
      </c>
      <c r="E122" s="20">
        <v>29250</v>
      </c>
      <c r="F122" s="39">
        <v>32672</v>
      </c>
      <c r="G122" s="40">
        <v>35293.75</v>
      </c>
      <c r="H122" s="16">
        <f t="shared" si="6"/>
        <v>32405.25</v>
      </c>
      <c r="I122" s="16">
        <f t="shared" si="7"/>
        <v>3030.6921960997624</v>
      </c>
      <c r="J122" s="17">
        <f t="shared" si="8"/>
        <v>9.3524728125836489</v>
      </c>
      <c r="K122" s="17">
        <f t="shared" si="9"/>
        <v>32405.25</v>
      </c>
      <c r="L122" s="18">
        <f t="shared" si="10"/>
        <v>32405.25</v>
      </c>
      <c r="M122" s="18">
        <f t="shared" si="11"/>
        <v>29250</v>
      </c>
      <c r="N122" s="41"/>
    </row>
    <row r="123" spans="1:14" s="4" customFormat="1" ht="41.4" x14ac:dyDescent="0.25">
      <c r="A123" s="10" t="s">
        <v>122</v>
      </c>
      <c r="B123" s="15" t="s">
        <v>365</v>
      </c>
      <c r="C123" s="14" t="s">
        <v>259</v>
      </c>
      <c r="D123" s="19">
        <v>1</v>
      </c>
      <c r="E123" s="20">
        <v>15000</v>
      </c>
      <c r="F123" s="39">
        <v>16755</v>
      </c>
      <c r="G123" s="40">
        <v>18125</v>
      </c>
      <c r="H123" s="16">
        <f t="shared" si="6"/>
        <v>16626.669999999998</v>
      </c>
      <c r="I123" s="16">
        <f t="shared" si="7"/>
        <v>1566.4476797305849</v>
      </c>
      <c r="J123" s="17">
        <f t="shared" si="8"/>
        <v>9.4212953028512931</v>
      </c>
      <c r="K123" s="17">
        <f t="shared" si="9"/>
        <v>16626.669999999998</v>
      </c>
      <c r="L123" s="18">
        <f t="shared" si="10"/>
        <v>16626.669999999998</v>
      </c>
      <c r="M123" s="18">
        <f t="shared" si="11"/>
        <v>15000</v>
      </c>
      <c r="N123" s="41"/>
    </row>
    <row r="124" spans="1:14" s="4" customFormat="1" ht="55.2" x14ac:dyDescent="0.25">
      <c r="A124" s="10" t="s">
        <v>123</v>
      </c>
      <c r="B124" s="15" t="s">
        <v>366</v>
      </c>
      <c r="C124" s="14" t="s">
        <v>154</v>
      </c>
      <c r="D124" s="19">
        <v>1</v>
      </c>
      <c r="E124" s="20">
        <v>29250</v>
      </c>
      <c r="F124" s="39">
        <v>32672.25</v>
      </c>
      <c r="G124" s="40">
        <v>35293.75</v>
      </c>
      <c r="H124" s="16">
        <f t="shared" si="6"/>
        <v>32405.33</v>
      </c>
      <c r="I124" s="16">
        <f t="shared" si="7"/>
        <v>3030.703201541407</v>
      </c>
      <c r="J124" s="17">
        <f t="shared" si="8"/>
        <v>9.3524836856819746</v>
      </c>
      <c r="K124" s="17">
        <f t="shared" si="9"/>
        <v>32405.33</v>
      </c>
      <c r="L124" s="18">
        <f t="shared" si="10"/>
        <v>32405.33</v>
      </c>
      <c r="M124" s="18">
        <f t="shared" si="11"/>
        <v>29250</v>
      </c>
      <c r="N124" s="41"/>
    </row>
    <row r="125" spans="1:14" s="4" customFormat="1" ht="55.2" x14ac:dyDescent="0.25">
      <c r="A125" s="10" t="s">
        <v>124</v>
      </c>
      <c r="B125" s="15" t="s">
        <v>367</v>
      </c>
      <c r="C125" s="14" t="s">
        <v>154</v>
      </c>
      <c r="D125" s="19">
        <v>1</v>
      </c>
      <c r="E125" s="20">
        <v>24050</v>
      </c>
      <c r="F125" s="39">
        <v>26863.85</v>
      </c>
      <c r="G125" s="40">
        <v>29663.75</v>
      </c>
      <c r="H125" s="16">
        <f t="shared" si="6"/>
        <v>26859.200000000001</v>
      </c>
      <c r="I125" s="16">
        <f t="shared" si="7"/>
        <v>2806.8778887760686</v>
      </c>
      <c r="J125" s="17">
        <f t="shared" si="8"/>
        <v>10.450340623607808</v>
      </c>
      <c r="K125" s="17">
        <f t="shared" si="9"/>
        <v>26859.200000000001</v>
      </c>
      <c r="L125" s="18">
        <f t="shared" si="10"/>
        <v>26859.200000000001</v>
      </c>
      <c r="M125" s="18">
        <f t="shared" si="11"/>
        <v>24050</v>
      </c>
      <c r="N125" s="41"/>
    </row>
    <row r="126" spans="1:14" s="4" customFormat="1" ht="27.6" x14ac:dyDescent="0.25">
      <c r="A126" s="10" t="s">
        <v>125</v>
      </c>
      <c r="B126" s="15" t="s">
        <v>368</v>
      </c>
      <c r="C126" s="14" t="s">
        <v>259</v>
      </c>
      <c r="D126" s="19">
        <v>1</v>
      </c>
      <c r="E126" s="20">
        <v>15000</v>
      </c>
      <c r="F126" s="39">
        <v>16755</v>
      </c>
      <c r="G126" s="40">
        <v>18125</v>
      </c>
      <c r="H126" s="16">
        <f t="shared" si="6"/>
        <v>16626.669999999998</v>
      </c>
      <c r="I126" s="16">
        <f t="shared" si="7"/>
        <v>1566.4476797305849</v>
      </c>
      <c r="J126" s="17">
        <f t="shared" si="8"/>
        <v>9.4212953028512931</v>
      </c>
      <c r="K126" s="17">
        <f t="shared" si="9"/>
        <v>16626.669999999998</v>
      </c>
      <c r="L126" s="18">
        <f t="shared" si="10"/>
        <v>16626.669999999998</v>
      </c>
      <c r="M126" s="18">
        <f t="shared" si="11"/>
        <v>15000</v>
      </c>
      <c r="N126" s="41"/>
    </row>
    <row r="127" spans="1:14" s="4" customFormat="1" ht="27.6" x14ac:dyDescent="0.25">
      <c r="A127" s="10" t="s">
        <v>126</v>
      </c>
      <c r="B127" s="15" t="s">
        <v>369</v>
      </c>
      <c r="C127" s="14" t="s">
        <v>154</v>
      </c>
      <c r="D127" s="19">
        <v>1</v>
      </c>
      <c r="E127" s="20">
        <v>45500</v>
      </c>
      <c r="F127" s="39">
        <v>50823</v>
      </c>
      <c r="G127" s="40">
        <v>56012.5</v>
      </c>
      <c r="H127" s="16">
        <f t="shared" si="6"/>
        <v>50778.5</v>
      </c>
      <c r="I127" s="16">
        <f t="shared" si="7"/>
        <v>5256.3912763415929</v>
      </c>
      <c r="J127" s="17">
        <f t="shared" si="8"/>
        <v>10.351608015875996</v>
      </c>
      <c r="K127" s="17">
        <f t="shared" si="9"/>
        <v>50778.5</v>
      </c>
      <c r="L127" s="18">
        <f t="shared" si="10"/>
        <v>50778.5</v>
      </c>
      <c r="M127" s="18">
        <f t="shared" si="11"/>
        <v>45500</v>
      </c>
      <c r="N127" s="41"/>
    </row>
    <row r="128" spans="1:14" s="4" customFormat="1" ht="41.4" x14ac:dyDescent="0.25">
      <c r="A128" s="10" t="s">
        <v>127</v>
      </c>
      <c r="B128" s="15" t="s">
        <v>370</v>
      </c>
      <c r="C128" s="14" t="s">
        <v>259</v>
      </c>
      <c r="D128" s="19">
        <v>1</v>
      </c>
      <c r="E128" s="20">
        <v>10000</v>
      </c>
      <c r="F128" s="39">
        <v>11170</v>
      </c>
      <c r="G128" s="40">
        <v>11750</v>
      </c>
      <c r="H128" s="16">
        <f t="shared" si="6"/>
        <v>10973.33</v>
      </c>
      <c r="I128" s="16">
        <f t="shared" si="7"/>
        <v>891.42208483598461</v>
      </c>
      <c r="J128" s="17">
        <f t="shared" si="8"/>
        <v>8.1235330099066072</v>
      </c>
      <c r="K128" s="17">
        <f t="shared" si="9"/>
        <v>10973.33</v>
      </c>
      <c r="L128" s="18">
        <f t="shared" si="10"/>
        <v>10973.33</v>
      </c>
      <c r="M128" s="18">
        <f t="shared" si="11"/>
        <v>10000</v>
      </c>
      <c r="N128" s="41"/>
    </row>
    <row r="129" spans="1:14" s="4" customFormat="1" ht="55.2" x14ac:dyDescent="0.25">
      <c r="A129" s="10" t="s">
        <v>128</v>
      </c>
      <c r="B129" s="15" t="s">
        <v>371</v>
      </c>
      <c r="C129" s="14" t="s">
        <v>154</v>
      </c>
      <c r="D129" s="19">
        <v>1</v>
      </c>
      <c r="E129" s="20">
        <v>52000</v>
      </c>
      <c r="F129" s="39">
        <v>58084</v>
      </c>
      <c r="G129" s="40">
        <v>64300</v>
      </c>
      <c r="H129" s="16">
        <f t="shared" si="6"/>
        <v>58128</v>
      </c>
      <c r="I129" s="16">
        <f t="shared" si="7"/>
        <v>6150.1180476475411</v>
      </c>
      <c r="J129" s="17">
        <f t="shared" si="8"/>
        <v>10.580302173905073</v>
      </c>
      <c r="K129" s="17">
        <f t="shared" si="9"/>
        <v>58128</v>
      </c>
      <c r="L129" s="18">
        <f t="shared" si="10"/>
        <v>58128</v>
      </c>
      <c r="M129" s="18">
        <f t="shared" si="11"/>
        <v>52000</v>
      </c>
      <c r="N129" s="41"/>
    </row>
    <row r="130" spans="1:14" s="4" customFormat="1" ht="41.4" x14ac:dyDescent="0.25">
      <c r="A130" s="10" t="s">
        <v>129</v>
      </c>
      <c r="B130" s="15" t="s">
        <v>372</v>
      </c>
      <c r="C130" s="14" t="s">
        <v>259</v>
      </c>
      <c r="D130" s="19">
        <v>1</v>
      </c>
      <c r="E130" s="20">
        <v>10000</v>
      </c>
      <c r="F130" s="39">
        <v>11170</v>
      </c>
      <c r="G130" s="40">
        <v>11750</v>
      </c>
      <c r="H130" s="16">
        <f t="shared" si="6"/>
        <v>10973.33</v>
      </c>
      <c r="I130" s="16">
        <f t="shared" si="7"/>
        <v>891.42208483598461</v>
      </c>
      <c r="J130" s="17">
        <f t="shared" si="8"/>
        <v>8.1235330099066072</v>
      </c>
      <c r="K130" s="17">
        <f t="shared" si="9"/>
        <v>10973.33</v>
      </c>
      <c r="L130" s="18">
        <f t="shared" si="10"/>
        <v>10973.33</v>
      </c>
      <c r="M130" s="18">
        <f t="shared" si="11"/>
        <v>10000</v>
      </c>
      <c r="N130" s="41"/>
    </row>
    <row r="131" spans="1:14" s="4" customFormat="1" ht="55.2" x14ac:dyDescent="0.25">
      <c r="A131" s="10" t="s">
        <v>130</v>
      </c>
      <c r="B131" s="15" t="s">
        <v>373</v>
      </c>
      <c r="C131" s="14" t="s">
        <v>154</v>
      </c>
      <c r="D131" s="19">
        <v>1</v>
      </c>
      <c r="E131" s="20">
        <v>45500</v>
      </c>
      <c r="F131" s="39">
        <v>50823.5</v>
      </c>
      <c r="G131" s="40">
        <v>57012.5</v>
      </c>
      <c r="H131" s="16">
        <f t="shared" si="6"/>
        <v>51112</v>
      </c>
      <c r="I131" s="16">
        <f t="shared" si="7"/>
        <v>5761.6697449610911</v>
      </c>
      <c r="J131" s="17">
        <f t="shared" si="8"/>
        <v>11.272636063861894</v>
      </c>
      <c r="K131" s="17">
        <f t="shared" si="9"/>
        <v>51112</v>
      </c>
      <c r="L131" s="18">
        <f t="shared" si="10"/>
        <v>51112</v>
      </c>
      <c r="M131" s="18">
        <f t="shared" si="11"/>
        <v>45500</v>
      </c>
      <c r="N131" s="41"/>
    </row>
    <row r="132" spans="1:14" s="4" customFormat="1" ht="69" x14ac:dyDescent="0.25">
      <c r="A132" s="10" t="s">
        <v>131</v>
      </c>
      <c r="B132" s="15" t="s">
        <v>374</v>
      </c>
      <c r="C132" s="14" t="s">
        <v>259</v>
      </c>
      <c r="D132" s="19">
        <v>1</v>
      </c>
      <c r="E132" s="20">
        <v>22000</v>
      </c>
      <c r="F132" s="39">
        <v>24574</v>
      </c>
      <c r="G132" s="40">
        <v>27050</v>
      </c>
      <c r="H132" s="16">
        <f t="shared" si="6"/>
        <v>24541.33</v>
      </c>
      <c r="I132" s="16">
        <f t="shared" si="7"/>
        <v>2525.1584768749335</v>
      </c>
      <c r="J132" s="17">
        <f t="shared" si="8"/>
        <v>10.289411685817083</v>
      </c>
      <c r="K132" s="17">
        <f t="shared" si="9"/>
        <v>24541.33</v>
      </c>
      <c r="L132" s="18">
        <f t="shared" si="10"/>
        <v>24541.33</v>
      </c>
      <c r="M132" s="18">
        <f t="shared" si="11"/>
        <v>22000</v>
      </c>
      <c r="N132" s="41"/>
    </row>
    <row r="133" spans="1:14" s="4" customFormat="1" ht="69" x14ac:dyDescent="0.25">
      <c r="A133" s="10" t="s">
        <v>132</v>
      </c>
      <c r="B133" s="15" t="s">
        <v>375</v>
      </c>
      <c r="C133" s="14" t="s">
        <v>154</v>
      </c>
      <c r="D133" s="19">
        <v>1</v>
      </c>
      <c r="E133" s="20">
        <v>16120</v>
      </c>
      <c r="F133" s="39">
        <v>18006</v>
      </c>
      <c r="G133" s="40">
        <v>20453</v>
      </c>
      <c r="H133" s="16">
        <f t="shared" si="6"/>
        <v>18193</v>
      </c>
      <c r="I133" s="16">
        <f t="shared" si="7"/>
        <v>2172.5443608819592</v>
      </c>
      <c r="J133" s="17">
        <f t="shared" si="8"/>
        <v>11.941649870180614</v>
      </c>
      <c r="K133" s="17">
        <f t="shared" si="9"/>
        <v>18193</v>
      </c>
      <c r="L133" s="18">
        <f t="shared" si="10"/>
        <v>18193</v>
      </c>
      <c r="M133" s="18">
        <f t="shared" si="11"/>
        <v>16120</v>
      </c>
      <c r="N133" s="41"/>
    </row>
    <row r="134" spans="1:14" s="4" customFormat="1" ht="69" x14ac:dyDescent="0.25">
      <c r="A134" s="10" t="s">
        <v>133</v>
      </c>
      <c r="B134" s="15" t="s">
        <v>376</v>
      </c>
      <c r="C134" s="14" t="s">
        <v>154</v>
      </c>
      <c r="D134" s="19">
        <v>1</v>
      </c>
      <c r="E134" s="20">
        <v>27300</v>
      </c>
      <c r="F134" s="39">
        <v>30494.1</v>
      </c>
      <c r="G134" s="40">
        <v>33807.5</v>
      </c>
      <c r="H134" s="16">
        <f t="shared" si="6"/>
        <v>30533.87</v>
      </c>
      <c r="I134" s="16">
        <f t="shared" si="7"/>
        <v>3253.9322524191148</v>
      </c>
      <c r="J134" s="17">
        <f t="shared" si="8"/>
        <v>10.656796051136377</v>
      </c>
      <c r="K134" s="17">
        <f t="shared" si="9"/>
        <v>30533.87</v>
      </c>
      <c r="L134" s="18">
        <f t="shared" si="10"/>
        <v>30533.87</v>
      </c>
      <c r="M134" s="18">
        <f t="shared" si="11"/>
        <v>27300</v>
      </c>
      <c r="N134" s="41"/>
    </row>
    <row r="135" spans="1:14" s="4" customFormat="1" ht="69" x14ac:dyDescent="0.25">
      <c r="A135" s="10" t="s">
        <v>134</v>
      </c>
      <c r="B135" s="15" t="s">
        <v>377</v>
      </c>
      <c r="C135" s="14" t="s">
        <v>154</v>
      </c>
      <c r="D135" s="19">
        <v>1</v>
      </c>
      <c r="E135" s="20">
        <v>35100</v>
      </c>
      <c r="F135" s="39">
        <v>39206</v>
      </c>
      <c r="G135" s="40">
        <v>42752.5</v>
      </c>
      <c r="H135" s="16">
        <f t="shared" si="6"/>
        <v>39019.5</v>
      </c>
      <c r="I135" s="16">
        <f t="shared" si="7"/>
        <v>3829.6573932925121</v>
      </c>
      <c r="J135" s="17">
        <f t="shared" si="8"/>
        <v>9.8147269782865276</v>
      </c>
      <c r="K135" s="17">
        <f t="shared" si="9"/>
        <v>39019.5</v>
      </c>
      <c r="L135" s="18">
        <f t="shared" si="10"/>
        <v>39019.5</v>
      </c>
      <c r="M135" s="18">
        <f t="shared" si="11"/>
        <v>35100</v>
      </c>
      <c r="N135" s="41"/>
    </row>
    <row r="136" spans="1:14" s="4" customFormat="1" ht="69" x14ac:dyDescent="0.25">
      <c r="A136" s="10" t="s">
        <v>135</v>
      </c>
      <c r="B136" s="15" t="s">
        <v>378</v>
      </c>
      <c r="C136" s="14" t="s">
        <v>154</v>
      </c>
      <c r="D136" s="19">
        <v>1</v>
      </c>
      <c r="E136" s="20">
        <v>4680</v>
      </c>
      <c r="F136" s="39">
        <v>5227</v>
      </c>
      <c r="G136" s="40">
        <v>5767</v>
      </c>
      <c r="H136" s="16">
        <f t="shared" si="6"/>
        <v>5224.67</v>
      </c>
      <c r="I136" s="16">
        <f t="shared" si="7"/>
        <v>543.50375650342414</v>
      </c>
      <c r="J136" s="17">
        <f t="shared" si="8"/>
        <v>10.402642779418111</v>
      </c>
      <c r="K136" s="17">
        <f t="shared" si="9"/>
        <v>5224.67</v>
      </c>
      <c r="L136" s="18">
        <f t="shared" si="10"/>
        <v>5224.67</v>
      </c>
      <c r="M136" s="18">
        <f t="shared" si="11"/>
        <v>4680</v>
      </c>
      <c r="N136" s="41"/>
    </row>
    <row r="137" spans="1:14" s="4" customFormat="1" ht="69" x14ac:dyDescent="0.25">
      <c r="A137" s="10" t="s">
        <v>136</v>
      </c>
      <c r="B137" s="15" t="s">
        <v>379</v>
      </c>
      <c r="C137" s="14" t="s">
        <v>154</v>
      </c>
      <c r="D137" s="19">
        <v>1</v>
      </c>
      <c r="E137" s="20">
        <v>23400</v>
      </c>
      <c r="F137" s="39">
        <v>26137</v>
      </c>
      <c r="G137" s="40">
        <v>25835</v>
      </c>
      <c r="H137" s="16">
        <f t="shared" si="6"/>
        <v>25124</v>
      </c>
      <c r="I137" s="16">
        <f t="shared" si="7"/>
        <v>1500.6441950042654</v>
      </c>
      <c r="J137" s="17">
        <f t="shared" si="8"/>
        <v>5.9729509433381045</v>
      </c>
      <c r="K137" s="17">
        <f t="shared" si="9"/>
        <v>25124</v>
      </c>
      <c r="L137" s="18">
        <f t="shared" si="10"/>
        <v>25124</v>
      </c>
      <c r="M137" s="18">
        <f t="shared" si="11"/>
        <v>23400</v>
      </c>
      <c r="N137" s="41"/>
    </row>
    <row r="138" spans="1:14" s="4" customFormat="1" ht="69" x14ac:dyDescent="0.25">
      <c r="A138" s="10" t="s">
        <v>137</v>
      </c>
      <c r="B138" s="15" t="s">
        <v>380</v>
      </c>
      <c r="C138" s="14" t="s">
        <v>154</v>
      </c>
      <c r="D138" s="19">
        <v>1</v>
      </c>
      <c r="E138" s="20">
        <v>16575</v>
      </c>
      <c r="F138" s="39">
        <v>18514</v>
      </c>
      <c r="G138" s="40">
        <v>22133.13</v>
      </c>
      <c r="H138" s="16">
        <f t="shared" si="6"/>
        <v>19074.04</v>
      </c>
      <c r="I138" s="16">
        <f t="shared" si="7"/>
        <v>2821.0704839888904</v>
      </c>
      <c r="J138" s="17">
        <f t="shared" si="8"/>
        <v>14.790104686730709</v>
      </c>
      <c r="K138" s="17">
        <f t="shared" si="9"/>
        <v>19074.04</v>
      </c>
      <c r="L138" s="18">
        <f t="shared" si="10"/>
        <v>19074.04</v>
      </c>
      <c r="M138" s="18">
        <f t="shared" si="11"/>
        <v>16575</v>
      </c>
      <c r="N138" s="41"/>
    </row>
    <row r="139" spans="1:14" s="4" customFormat="1" ht="69" x14ac:dyDescent="0.25">
      <c r="A139" s="10" t="s">
        <v>138</v>
      </c>
      <c r="B139" s="15" t="s">
        <v>381</v>
      </c>
      <c r="C139" s="14" t="s">
        <v>154</v>
      </c>
      <c r="D139" s="19">
        <v>1</v>
      </c>
      <c r="E139" s="20">
        <v>35100</v>
      </c>
      <c r="F139" s="39">
        <v>39206.699999999997</v>
      </c>
      <c r="G139" s="40">
        <v>43752.5</v>
      </c>
      <c r="H139" s="16">
        <f t="shared" si="6"/>
        <v>39353.07</v>
      </c>
      <c r="I139" s="16">
        <f t="shared" si="7"/>
        <v>4328.1065679270569</v>
      </c>
      <c r="J139" s="17">
        <f t="shared" si="8"/>
        <v>10.998142121890508</v>
      </c>
      <c r="K139" s="17">
        <f t="shared" si="9"/>
        <v>39353.07</v>
      </c>
      <c r="L139" s="18">
        <f t="shared" si="10"/>
        <v>39353.07</v>
      </c>
      <c r="M139" s="18">
        <f t="shared" si="11"/>
        <v>35100</v>
      </c>
      <c r="N139" s="41"/>
    </row>
    <row r="140" spans="1:14" s="4" customFormat="1" ht="96.6" x14ac:dyDescent="0.25">
      <c r="A140" s="10" t="s">
        <v>139</v>
      </c>
      <c r="B140" s="15" t="s">
        <v>382</v>
      </c>
      <c r="C140" s="14" t="s">
        <v>259</v>
      </c>
      <c r="D140" s="19">
        <v>1</v>
      </c>
      <c r="E140" s="20">
        <v>82000</v>
      </c>
      <c r="F140" s="39">
        <v>91594</v>
      </c>
      <c r="G140" s="40">
        <v>101550</v>
      </c>
      <c r="H140" s="16">
        <f t="shared" si="6"/>
        <v>91714.67</v>
      </c>
      <c r="I140" s="16">
        <f t="shared" si="7"/>
        <v>9775.5585688661977</v>
      </c>
      <c r="J140" s="17">
        <f t="shared" si="8"/>
        <v>10.658664059813111</v>
      </c>
      <c r="K140" s="17">
        <f t="shared" si="9"/>
        <v>91714.67</v>
      </c>
      <c r="L140" s="18">
        <f t="shared" si="10"/>
        <v>91714.67</v>
      </c>
      <c r="M140" s="18">
        <f t="shared" si="11"/>
        <v>82000</v>
      </c>
      <c r="N140" s="41"/>
    </row>
    <row r="141" spans="1:14" s="4" customFormat="1" ht="96.6" x14ac:dyDescent="0.25">
      <c r="A141" s="10" t="s">
        <v>140</v>
      </c>
      <c r="B141" s="15" t="s">
        <v>383</v>
      </c>
      <c r="C141" s="14" t="s">
        <v>154</v>
      </c>
      <c r="D141" s="19">
        <v>1</v>
      </c>
      <c r="E141" s="20">
        <v>58500</v>
      </c>
      <c r="F141" s="39">
        <v>65344.5</v>
      </c>
      <c r="G141" s="40">
        <v>72587.5</v>
      </c>
      <c r="H141" s="16">
        <f t="shared" si="6"/>
        <v>65477.33</v>
      </c>
      <c r="I141" s="16">
        <f t="shared" si="7"/>
        <v>7044.689317729586</v>
      </c>
      <c r="J141" s="17">
        <f t="shared" si="8"/>
        <v>10.75897462179595</v>
      </c>
      <c r="K141" s="17">
        <f t="shared" si="9"/>
        <v>65477.33</v>
      </c>
      <c r="L141" s="18">
        <f t="shared" si="10"/>
        <v>65477.33</v>
      </c>
      <c r="M141" s="18">
        <f t="shared" si="11"/>
        <v>58500</v>
      </c>
      <c r="N141" s="41"/>
    </row>
    <row r="142" spans="1:14" s="4" customFormat="1" ht="96.6" x14ac:dyDescent="0.25">
      <c r="A142" s="10" t="s">
        <v>141</v>
      </c>
      <c r="B142" s="15" t="s">
        <v>384</v>
      </c>
      <c r="C142" s="14" t="s">
        <v>154</v>
      </c>
      <c r="D142" s="19">
        <v>1</v>
      </c>
      <c r="E142" s="20">
        <v>35100</v>
      </c>
      <c r="F142" s="39">
        <v>39206</v>
      </c>
      <c r="G142" s="40">
        <v>42752.5</v>
      </c>
      <c r="H142" s="16">
        <f t="shared" si="6"/>
        <v>39019.5</v>
      </c>
      <c r="I142" s="16">
        <f t="shared" si="7"/>
        <v>3829.6573932925121</v>
      </c>
      <c r="J142" s="17">
        <f t="shared" si="8"/>
        <v>9.8147269782865276</v>
      </c>
      <c r="K142" s="17">
        <f t="shared" si="9"/>
        <v>39019.5</v>
      </c>
      <c r="L142" s="18">
        <f t="shared" si="10"/>
        <v>39019.5</v>
      </c>
      <c r="M142" s="18">
        <f t="shared" si="11"/>
        <v>35100</v>
      </c>
      <c r="N142" s="41"/>
    </row>
    <row r="143" spans="1:14" s="4" customFormat="1" ht="96.6" x14ac:dyDescent="0.25">
      <c r="A143" s="10" t="s">
        <v>142</v>
      </c>
      <c r="B143" s="15" t="s">
        <v>385</v>
      </c>
      <c r="C143" s="14" t="s">
        <v>154</v>
      </c>
      <c r="D143" s="19">
        <v>1</v>
      </c>
      <c r="E143" s="20">
        <v>46800</v>
      </c>
      <c r="F143" s="39">
        <v>52275</v>
      </c>
      <c r="G143" s="40">
        <v>57670</v>
      </c>
      <c r="H143" s="16">
        <f t="shared" si="6"/>
        <v>52248.33</v>
      </c>
      <c r="I143" s="16">
        <f t="shared" si="7"/>
        <v>5435.0490644826141</v>
      </c>
      <c r="J143" s="17">
        <f t="shared" si="8"/>
        <v>10.402340255626569</v>
      </c>
      <c r="K143" s="17">
        <f t="shared" si="9"/>
        <v>52248.33</v>
      </c>
      <c r="L143" s="18">
        <f t="shared" si="10"/>
        <v>52248.33</v>
      </c>
      <c r="M143" s="18">
        <f t="shared" si="11"/>
        <v>46800</v>
      </c>
      <c r="N143" s="41"/>
    </row>
    <row r="144" spans="1:14" s="4" customFormat="1" ht="96.6" x14ac:dyDescent="0.25">
      <c r="A144" s="10" t="s">
        <v>143</v>
      </c>
      <c r="B144" s="15" t="s">
        <v>386</v>
      </c>
      <c r="C144" s="14" t="s">
        <v>154</v>
      </c>
      <c r="D144" s="19">
        <v>1</v>
      </c>
      <c r="E144" s="20">
        <v>35100</v>
      </c>
      <c r="F144" s="39">
        <v>39206</v>
      </c>
      <c r="G144" s="40">
        <v>42752.5</v>
      </c>
      <c r="H144" s="16">
        <f t="shared" si="6"/>
        <v>39019.5</v>
      </c>
      <c r="I144" s="16">
        <f t="shared" si="7"/>
        <v>3829.6573932925121</v>
      </c>
      <c r="J144" s="17">
        <f t="shared" si="8"/>
        <v>9.8147269782865276</v>
      </c>
      <c r="K144" s="17">
        <f t="shared" si="9"/>
        <v>39019.5</v>
      </c>
      <c r="L144" s="18">
        <f t="shared" si="10"/>
        <v>39019.5</v>
      </c>
      <c r="M144" s="18">
        <f t="shared" si="11"/>
        <v>35100</v>
      </c>
      <c r="N144" s="41"/>
    </row>
    <row r="145" spans="1:14" s="4" customFormat="1" ht="96.6" x14ac:dyDescent="0.25">
      <c r="A145" s="10" t="s">
        <v>144</v>
      </c>
      <c r="B145" s="15" t="s">
        <v>387</v>
      </c>
      <c r="C145" s="14" t="s">
        <v>154</v>
      </c>
      <c r="D145" s="19">
        <v>1</v>
      </c>
      <c r="E145" s="20">
        <v>49400</v>
      </c>
      <c r="F145" s="39">
        <v>55179</v>
      </c>
      <c r="G145" s="40">
        <v>60985</v>
      </c>
      <c r="H145" s="16">
        <f t="shared" si="6"/>
        <v>55188</v>
      </c>
      <c r="I145" s="16">
        <f t="shared" si="7"/>
        <v>5792.5052438474322</v>
      </c>
      <c r="J145" s="17">
        <f t="shared" si="8"/>
        <v>10.495950648415294</v>
      </c>
      <c r="K145" s="17">
        <f t="shared" si="9"/>
        <v>55188</v>
      </c>
      <c r="L145" s="18">
        <f t="shared" si="10"/>
        <v>55188</v>
      </c>
      <c r="M145" s="18">
        <f t="shared" si="11"/>
        <v>49400</v>
      </c>
      <c r="N145" s="41"/>
    </row>
    <row r="146" spans="1:14" s="4" customFormat="1" ht="55.2" x14ac:dyDescent="0.25">
      <c r="A146" s="10" t="s">
        <v>145</v>
      </c>
      <c r="B146" s="15" t="s">
        <v>388</v>
      </c>
      <c r="C146" s="14" t="s">
        <v>259</v>
      </c>
      <c r="D146" s="19">
        <v>1</v>
      </c>
      <c r="E146" s="20">
        <v>10000</v>
      </c>
      <c r="F146" s="39">
        <v>11170</v>
      </c>
      <c r="G146" s="40">
        <v>11750</v>
      </c>
      <c r="H146" s="16">
        <f t="shared" ref="H146:H251" si="12">ROUND(AVERAGE(E146:G146),2)</f>
        <v>10973.33</v>
      </c>
      <c r="I146" s="16">
        <f t="shared" ref="I146:I251" si="13">STDEV(E146:G146)</f>
        <v>891.42208483598461</v>
      </c>
      <c r="J146" s="17">
        <f t="shared" ref="J146:J251" si="14">I146/H146*100</f>
        <v>8.1235330099066072</v>
      </c>
      <c r="K146" s="17">
        <f t="shared" ref="K146:K251" si="15">H146</f>
        <v>10973.33</v>
      </c>
      <c r="L146" s="18">
        <f t="shared" ref="L146:L251" si="16">K146*D146</f>
        <v>10973.33</v>
      </c>
      <c r="M146" s="18">
        <f t="shared" ref="M146:M251" si="17">MIN(E146:G146)</f>
        <v>10000</v>
      </c>
      <c r="N146" s="41"/>
    </row>
    <row r="147" spans="1:14" s="4" customFormat="1" ht="55.2" x14ac:dyDescent="0.25">
      <c r="A147" s="10" t="s">
        <v>146</v>
      </c>
      <c r="B147" s="13" t="s">
        <v>389</v>
      </c>
      <c r="C147" s="14" t="s">
        <v>154</v>
      </c>
      <c r="D147" s="19">
        <v>1</v>
      </c>
      <c r="E147" s="20">
        <v>468000</v>
      </c>
      <c r="F147" s="39">
        <v>522756</v>
      </c>
      <c r="G147" s="40">
        <v>556700</v>
      </c>
      <c r="H147" s="16">
        <f t="shared" si="12"/>
        <v>515818.67</v>
      </c>
      <c r="I147" s="16">
        <f t="shared" si="13"/>
        <v>44755.082899413042</v>
      </c>
      <c r="J147" s="17">
        <f t="shared" si="14"/>
        <v>8.6765147332517145</v>
      </c>
      <c r="K147" s="17">
        <f t="shared" si="15"/>
        <v>515818.67</v>
      </c>
      <c r="L147" s="18">
        <f t="shared" si="16"/>
        <v>515818.67</v>
      </c>
      <c r="M147" s="18">
        <f t="shared" si="17"/>
        <v>468000</v>
      </c>
      <c r="N147" s="41"/>
    </row>
    <row r="148" spans="1:14" s="4" customFormat="1" ht="110.4" x14ac:dyDescent="0.25">
      <c r="A148" s="10" t="s">
        <v>147</v>
      </c>
      <c r="B148" s="15" t="s">
        <v>390</v>
      </c>
      <c r="C148" s="14" t="s">
        <v>259</v>
      </c>
      <c r="D148" s="19">
        <v>1</v>
      </c>
      <c r="E148" s="20">
        <v>30000</v>
      </c>
      <c r="F148" s="39">
        <v>33510</v>
      </c>
      <c r="G148" s="40">
        <v>35250</v>
      </c>
      <c r="H148" s="16">
        <f t="shared" si="12"/>
        <v>32920</v>
      </c>
      <c r="I148" s="16">
        <f t="shared" si="13"/>
        <v>2674.2662545079538</v>
      </c>
      <c r="J148" s="17">
        <f t="shared" si="14"/>
        <v>8.1235305422477335</v>
      </c>
      <c r="K148" s="17">
        <f t="shared" si="15"/>
        <v>32920</v>
      </c>
      <c r="L148" s="18">
        <f t="shared" si="16"/>
        <v>32920</v>
      </c>
      <c r="M148" s="18">
        <f t="shared" si="17"/>
        <v>30000</v>
      </c>
      <c r="N148" s="41"/>
    </row>
    <row r="149" spans="1:14" s="4" customFormat="1" ht="110.4" x14ac:dyDescent="0.25">
      <c r="A149" s="10" t="s">
        <v>148</v>
      </c>
      <c r="B149" s="13" t="s">
        <v>391</v>
      </c>
      <c r="C149" s="14" t="s">
        <v>154</v>
      </c>
      <c r="D149" s="19">
        <v>1</v>
      </c>
      <c r="E149" s="20">
        <v>23400</v>
      </c>
      <c r="F149" s="39">
        <v>26137</v>
      </c>
      <c r="G149" s="40">
        <v>28835</v>
      </c>
      <c r="H149" s="16">
        <f t="shared" si="12"/>
        <v>26124</v>
      </c>
      <c r="I149" s="16">
        <f t="shared" si="13"/>
        <v>2717.5233209670896</v>
      </c>
      <c r="J149" s="17">
        <f t="shared" si="14"/>
        <v>10.402401320498736</v>
      </c>
      <c r="K149" s="17">
        <f t="shared" si="15"/>
        <v>26124</v>
      </c>
      <c r="L149" s="18">
        <f t="shared" si="16"/>
        <v>26124</v>
      </c>
      <c r="M149" s="18">
        <f t="shared" si="17"/>
        <v>23400</v>
      </c>
      <c r="N149" s="41"/>
    </row>
    <row r="150" spans="1:14" s="4" customFormat="1" ht="69" x14ac:dyDescent="0.25">
      <c r="A150" s="10" t="s">
        <v>149</v>
      </c>
      <c r="B150" s="13" t="s">
        <v>392</v>
      </c>
      <c r="C150" s="14" t="s">
        <v>154</v>
      </c>
      <c r="D150" s="19">
        <v>1</v>
      </c>
      <c r="E150" s="20">
        <v>35750</v>
      </c>
      <c r="F150" s="39">
        <v>39932.75</v>
      </c>
      <c r="G150" s="40">
        <v>44581.25</v>
      </c>
      <c r="H150" s="16">
        <f t="shared" si="12"/>
        <v>40088</v>
      </c>
      <c r="I150" s="16">
        <f t="shared" si="13"/>
        <v>4417.6714525301677</v>
      </c>
      <c r="J150" s="17">
        <f t="shared" si="14"/>
        <v>11.019934774820813</v>
      </c>
      <c r="K150" s="17">
        <f t="shared" si="15"/>
        <v>40088</v>
      </c>
      <c r="L150" s="18">
        <f t="shared" si="16"/>
        <v>40088</v>
      </c>
      <c r="M150" s="18">
        <f t="shared" si="17"/>
        <v>35750</v>
      </c>
      <c r="N150" s="41"/>
    </row>
    <row r="151" spans="1:14" s="4" customFormat="1" ht="69" x14ac:dyDescent="0.25">
      <c r="A151" s="10" t="s">
        <v>150</v>
      </c>
      <c r="B151" s="15" t="s">
        <v>393</v>
      </c>
      <c r="C151" s="14" t="s">
        <v>154</v>
      </c>
      <c r="D151" s="19">
        <v>1</v>
      </c>
      <c r="E151" s="20">
        <v>29250</v>
      </c>
      <c r="F151" s="39">
        <v>32672.25</v>
      </c>
      <c r="G151" s="40">
        <v>35293.75</v>
      </c>
      <c r="H151" s="16">
        <f t="shared" si="12"/>
        <v>32405.33</v>
      </c>
      <c r="I151" s="16">
        <f t="shared" si="13"/>
        <v>3030.703201541407</v>
      </c>
      <c r="J151" s="17">
        <f t="shared" si="14"/>
        <v>9.3524836856819746</v>
      </c>
      <c r="K151" s="17">
        <f t="shared" si="15"/>
        <v>32405.33</v>
      </c>
      <c r="L151" s="18">
        <f t="shared" si="16"/>
        <v>32405.33</v>
      </c>
      <c r="M151" s="18">
        <f t="shared" si="17"/>
        <v>29250</v>
      </c>
      <c r="N151" s="41"/>
    </row>
    <row r="152" spans="1:14" s="4" customFormat="1" ht="41.4" x14ac:dyDescent="0.25">
      <c r="A152" s="10" t="s">
        <v>158</v>
      </c>
      <c r="B152" s="15" t="s">
        <v>394</v>
      </c>
      <c r="C152" s="14"/>
      <c r="D152" s="19">
        <v>1</v>
      </c>
      <c r="E152" s="20">
        <v>6500</v>
      </c>
      <c r="F152" s="39">
        <v>7260</v>
      </c>
      <c r="G152" s="40">
        <v>8187.5</v>
      </c>
      <c r="H152" s="16">
        <f t="shared" si="12"/>
        <v>7315.83</v>
      </c>
      <c r="I152" s="16">
        <f t="shared" si="13"/>
        <v>845.13435815456785</v>
      </c>
      <c r="J152" s="17">
        <f t="shared" si="14"/>
        <v>11.552132268718216</v>
      </c>
      <c r="K152" s="17">
        <f t="shared" si="15"/>
        <v>7315.83</v>
      </c>
      <c r="L152" s="18">
        <f t="shared" si="16"/>
        <v>7315.83</v>
      </c>
      <c r="M152" s="18">
        <f t="shared" si="17"/>
        <v>6500</v>
      </c>
      <c r="N152" s="41"/>
    </row>
    <row r="153" spans="1:14" s="4" customFormat="1" ht="41.4" x14ac:dyDescent="0.25">
      <c r="A153" s="10" t="s">
        <v>159</v>
      </c>
      <c r="B153" s="15" t="s">
        <v>395</v>
      </c>
      <c r="C153" s="14" t="s">
        <v>154</v>
      </c>
      <c r="D153" s="19">
        <v>1</v>
      </c>
      <c r="E153" s="20">
        <v>28080</v>
      </c>
      <c r="F153" s="39">
        <v>31365</v>
      </c>
      <c r="G153" s="40">
        <v>34802</v>
      </c>
      <c r="H153" s="16">
        <f t="shared" si="12"/>
        <v>31415.67</v>
      </c>
      <c r="I153" s="16">
        <f t="shared" si="13"/>
        <v>3361.286410488302</v>
      </c>
      <c r="J153" s="17">
        <f t="shared" si="14"/>
        <v>10.699394316556997</v>
      </c>
      <c r="K153" s="17">
        <f t="shared" si="15"/>
        <v>31415.67</v>
      </c>
      <c r="L153" s="18">
        <f t="shared" si="16"/>
        <v>31415.67</v>
      </c>
      <c r="M153" s="18">
        <f t="shared" si="17"/>
        <v>28080</v>
      </c>
      <c r="N153" s="41"/>
    </row>
    <row r="154" spans="1:14" s="4" customFormat="1" ht="69" x14ac:dyDescent="0.25">
      <c r="A154" s="10" t="s">
        <v>160</v>
      </c>
      <c r="B154" s="15" t="s">
        <v>396</v>
      </c>
      <c r="C154" s="14" t="s">
        <v>259</v>
      </c>
      <c r="D154" s="19">
        <v>1</v>
      </c>
      <c r="E154" s="20">
        <v>15000</v>
      </c>
      <c r="F154" s="39">
        <v>16755</v>
      </c>
      <c r="G154" s="40">
        <v>18125</v>
      </c>
      <c r="H154" s="16">
        <f t="shared" si="12"/>
        <v>16626.669999999998</v>
      </c>
      <c r="I154" s="16">
        <f t="shared" si="13"/>
        <v>1566.4476797305849</v>
      </c>
      <c r="J154" s="17">
        <f t="shared" si="14"/>
        <v>9.4212953028512931</v>
      </c>
      <c r="K154" s="17">
        <f t="shared" si="15"/>
        <v>16626.669999999998</v>
      </c>
      <c r="L154" s="18">
        <f t="shared" si="16"/>
        <v>16626.669999999998</v>
      </c>
      <c r="M154" s="18">
        <f t="shared" si="17"/>
        <v>15000</v>
      </c>
      <c r="N154" s="41"/>
    </row>
    <row r="155" spans="1:14" s="4" customFormat="1" ht="82.8" x14ac:dyDescent="0.25">
      <c r="A155" s="10" t="s">
        <v>161</v>
      </c>
      <c r="B155" s="15" t="s">
        <v>397</v>
      </c>
      <c r="C155" s="14" t="s">
        <v>154</v>
      </c>
      <c r="D155" s="19">
        <v>1</v>
      </c>
      <c r="E155" s="20">
        <v>28080</v>
      </c>
      <c r="F155" s="39">
        <v>31365</v>
      </c>
      <c r="G155" s="40">
        <v>34802</v>
      </c>
      <c r="H155" s="16">
        <f t="shared" si="12"/>
        <v>31415.67</v>
      </c>
      <c r="I155" s="16">
        <f t="shared" si="13"/>
        <v>3361.286410488302</v>
      </c>
      <c r="J155" s="17">
        <f t="shared" si="14"/>
        <v>10.699394316556997</v>
      </c>
      <c r="K155" s="17">
        <f t="shared" si="15"/>
        <v>31415.67</v>
      </c>
      <c r="L155" s="18">
        <f t="shared" si="16"/>
        <v>31415.67</v>
      </c>
      <c r="M155" s="18">
        <f t="shared" si="17"/>
        <v>28080</v>
      </c>
      <c r="N155" s="41"/>
    </row>
    <row r="156" spans="1:14" s="4" customFormat="1" ht="69" x14ac:dyDescent="0.25">
      <c r="A156" s="10" t="s">
        <v>162</v>
      </c>
      <c r="B156" s="15" t="s">
        <v>398</v>
      </c>
      <c r="C156" s="14" t="s">
        <v>154</v>
      </c>
      <c r="D156" s="19">
        <v>1</v>
      </c>
      <c r="E156" s="20">
        <v>23400</v>
      </c>
      <c r="F156" s="39">
        <v>26137.8</v>
      </c>
      <c r="G156" s="40">
        <v>26835</v>
      </c>
      <c r="H156" s="16">
        <f t="shared" si="12"/>
        <v>25457.599999999999</v>
      </c>
      <c r="I156" s="16">
        <f t="shared" si="13"/>
        <v>1815.7120586700964</v>
      </c>
      <c r="J156" s="17">
        <f t="shared" si="14"/>
        <v>7.1322986403671056</v>
      </c>
      <c r="K156" s="17">
        <f t="shared" si="15"/>
        <v>25457.599999999999</v>
      </c>
      <c r="L156" s="18">
        <f t="shared" si="16"/>
        <v>25457.599999999999</v>
      </c>
      <c r="M156" s="18">
        <f t="shared" si="17"/>
        <v>23400</v>
      </c>
      <c r="N156" s="41"/>
    </row>
    <row r="157" spans="1:14" s="4" customFormat="1" ht="69" x14ac:dyDescent="0.25">
      <c r="A157" s="10" t="s">
        <v>163</v>
      </c>
      <c r="B157" s="15" t="s">
        <v>399</v>
      </c>
      <c r="C157" s="14" t="s">
        <v>154</v>
      </c>
      <c r="D157" s="19">
        <v>1</v>
      </c>
      <c r="E157" s="20">
        <v>8450</v>
      </c>
      <c r="F157" s="39">
        <v>9438.65</v>
      </c>
      <c r="G157" s="40">
        <v>10673.75</v>
      </c>
      <c r="H157" s="16">
        <f t="shared" si="12"/>
        <v>9520.7999999999993</v>
      </c>
      <c r="I157" s="16">
        <f t="shared" si="13"/>
        <v>1114.1487703623784</v>
      </c>
      <c r="J157" s="17">
        <f t="shared" si="14"/>
        <v>11.702260002965911</v>
      </c>
      <c r="K157" s="17">
        <f t="shared" si="15"/>
        <v>9520.7999999999993</v>
      </c>
      <c r="L157" s="18">
        <f t="shared" si="16"/>
        <v>9520.7999999999993</v>
      </c>
      <c r="M157" s="18">
        <f t="shared" si="17"/>
        <v>8450</v>
      </c>
      <c r="N157" s="41"/>
    </row>
    <row r="158" spans="1:14" s="4" customFormat="1" ht="96.6" x14ac:dyDescent="0.25">
      <c r="A158" s="10" t="s">
        <v>164</v>
      </c>
      <c r="B158" s="15" t="s">
        <v>400</v>
      </c>
      <c r="C158" s="14" t="s">
        <v>259</v>
      </c>
      <c r="D158" s="19">
        <v>1</v>
      </c>
      <c r="E158" s="20">
        <v>25000</v>
      </c>
      <c r="F158" s="39">
        <v>27925</v>
      </c>
      <c r="G158" s="40">
        <v>30875</v>
      </c>
      <c r="H158" s="16">
        <f t="shared" si="12"/>
        <v>27933.33</v>
      </c>
      <c r="I158" s="16">
        <f t="shared" si="13"/>
        <v>2937.5088652348495</v>
      </c>
      <c r="J158" s="17">
        <f t="shared" si="14"/>
        <v>10.516142777230101</v>
      </c>
      <c r="K158" s="17">
        <f t="shared" si="15"/>
        <v>27933.33</v>
      </c>
      <c r="L158" s="18">
        <f t="shared" si="16"/>
        <v>27933.33</v>
      </c>
      <c r="M158" s="18">
        <f t="shared" si="17"/>
        <v>25000</v>
      </c>
      <c r="N158" s="41"/>
    </row>
    <row r="159" spans="1:14" s="4" customFormat="1" ht="110.4" x14ac:dyDescent="0.25">
      <c r="A159" s="10" t="s">
        <v>165</v>
      </c>
      <c r="B159" s="15" t="s">
        <v>401</v>
      </c>
      <c r="C159" s="14" t="s">
        <v>154</v>
      </c>
      <c r="D159" s="19">
        <v>1</v>
      </c>
      <c r="E159" s="20">
        <v>46800</v>
      </c>
      <c r="F159" s="39">
        <v>52275</v>
      </c>
      <c r="G159" s="40">
        <v>58670</v>
      </c>
      <c r="H159" s="16">
        <f t="shared" si="12"/>
        <v>52581.67</v>
      </c>
      <c r="I159" s="16">
        <f t="shared" si="13"/>
        <v>5940.939179400285</v>
      </c>
      <c r="J159" s="17">
        <f t="shared" si="14"/>
        <v>11.298498468002794</v>
      </c>
      <c r="K159" s="17">
        <f t="shared" si="15"/>
        <v>52581.67</v>
      </c>
      <c r="L159" s="18">
        <f t="shared" si="16"/>
        <v>52581.67</v>
      </c>
      <c r="M159" s="18">
        <f t="shared" si="17"/>
        <v>46800</v>
      </c>
      <c r="N159" s="41"/>
    </row>
    <row r="160" spans="1:14" s="4" customFormat="1" ht="110.4" x14ac:dyDescent="0.25">
      <c r="A160" s="10" t="s">
        <v>166</v>
      </c>
      <c r="B160" s="15" t="s">
        <v>402</v>
      </c>
      <c r="C160" s="14" t="s">
        <v>154</v>
      </c>
      <c r="D160" s="19">
        <v>1</v>
      </c>
      <c r="E160" s="20">
        <v>35100</v>
      </c>
      <c r="F160" s="39">
        <v>39206.699999999997</v>
      </c>
      <c r="G160" s="40">
        <v>43752.5</v>
      </c>
      <c r="H160" s="16">
        <f t="shared" si="12"/>
        <v>39353.07</v>
      </c>
      <c r="I160" s="16">
        <f t="shared" si="13"/>
        <v>4328.1065679270569</v>
      </c>
      <c r="J160" s="17">
        <f t="shared" si="14"/>
        <v>10.998142121890508</v>
      </c>
      <c r="K160" s="17">
        <f t="shared" si="15"/>
        <v>39353.07</v>
      </c>
      <c r="L160" s="18">
        <f t="shared" si="16"/>
        <v>39353.07</v>
      </c>
      <c r="M160" s="18">
        <f t="shared" si="17"/>
        <v>35100</v>
      </c>
      <c r="N160" s="41"/>
    </row>
    <row r="161" spans="1:14" s="4" customFormat="1" ht="110.4" x14ac:dyDescent="0.25">
      <c r="A161" s="10" t="s">
        <v>167</v>
      </c>
      <c r="B161" s="15" t="s">
        <v>403</v>
      </c>
      <c r="C161" s="14" t="s">
        <v>154</v>
      </c>
      <c r="D161" s="19">
        <v>1</v>
      </c>
      <c r="E161" s="20">
        <v>94185</v>
      </c>
      <c r="F161" s="39">
        <v>105204</v>
      </c>
      <c r="G161" s="40">
        <v>110085.88</v>
      </c>
      <c r="H161" s="16">
        <f t="shared" si="12"/>
        <v>103158.29</v>
      </c>
      <c r="I161" s="16">
        <f t="shared" si="13"/>
        <v>8145.439399942361</v>
      </c>
      <c r="J161" s="17">
        <f t="shared" si="14"/>
        <v>7.8960589594325006</v>
      </c>
      <c r="K161" s="17">
        <f t="shared" si="15"/>
        <v>103158.29</v>
      </c>
      <c r="L161" s="18">
        <f t="shared" si="16"/>
        <v>103158.29</v>
      </c>
      <c r="M161" s="18">
        <f t="shared" si="17"/>
        <v>94185</v>
      </c>
      <c r="N161" s="41"/>
    </row>
    <row r="162" spans="1:14" s="4" customFormat="1" ht="27.6" x14ac:dyDescent="0.25">
      <c r="A162" s="10" t="s">
        <v>168</v>
      </c>
      <c r="B162" s="15" t="s">
        <v>404</v>
      </c>
      <c r="C162" s="14" t="s">
        <v>259</v>
      </c>
      <c r="D162" s="19">
        <v>1</v>
      </c>
      <c r="E162" s="20">
        <v>15000</v>
      </c>
      <c r="F162" s="39">
        <v>16755</v>
      </c>
      <c r="G162" s="40">
        <v>18125</v>
      </c>
      <c r="H162" s="16">
        <f t="shared" si="12"/>
        <v>16626.669999999998</v>
      </c>
      <c r="I162" s="16">
        <f t="shared" si="13"/>
        <v>1566.4476797305849</v>
      </c>
      <c r="J162" s="17">
        <f t="shared" si="14"/>
        <v>9.4212953028512931</v>
      </c>
      <c r="K162" s="17">
        <f t="shared" si="15"/>
        <v>16626.669999999998</v>
      </c>
      <c r="L162" s="18">
        <f t="shared" si="16"/>
        <v>16626.669999999998</v>
      </c>
      <c r="M162" s="18">
        <f t="shared" si="17"/>
        <v>15000</v>
      </c>
      <c r="N162" s="41"/>
    </row>
    <row r="163" spans="1:14" s="4" customFormat="1" ht="41.4" x14ac:dyDescent="0.25">
      <c r="A163" s="10" t="s">
        <v>169</v>
      </c>
      <c r="B163" s="15" t="s">
        <v>405</v>
      </c>
      <c r="C163" s="14" t="s">
        <v>154</v>
      </c>
      <c r="D163" s="19">
        <v>1</v>
      </c>
      <c r="E163" s="20">
        <v>18850</v>
      </c>
      <c r="F163" s="39">
        <v>21055.45</v>
      </c>
      <c r="G163" s="40">
        <v>23033.75</v>
      </c>
      <c r="H163" s="16">
        <f t="shared" si="12"/>
        <v>20979.73</v>
      </c>
      <c r="I163" s="16">
        <f t="shared" si="13"/>
        <v>2092.9024764267765</v>
      </c>
      <c r="J163" s="17">
        <f t="shared" si="14"/>
        <v>9.9758313211217509</v>
      </c>
      <c r="K163" s="17">
        <f t="shared" si="15"/>
        <v>20979.73</v>
      </c>
      <c r="L163" s="18">
        <f t="shared" si="16"/>
        <v>20979.73</v>
      </c>
      <c r="M163" s="18">
        <f t="shared" si="17"/>
        <v>18850</v>
      </c>
      <c r="N163" s="41"/>
    </row>
    <row r="164" spans="1:14" s="4" customFormat="1" ht="27.6" x14ac:dyDescent="0.25">
      <c r="A164" s="10" t="s">
        <v>170</v>
      </c>
      <c r="B164" s="15" t="s">
        <v>406</v>
      </c>
      <c r="C164" s="14" t="s">
        <v>154</v>
      </c>
      <c r="D164" s="19">
        <v>1</v>
      </c>
      <c r="E164" s="20">
        <v>23400</v>
      </c>
      <c r="F164" s="39">
        <v>26137.8</v>
      </c>
      <c r="G164" s="40">
        <v>28835</v>
      </c>
      <c r="H164" s="16">
        <f t="shared" si="12"/>
        <v>26124.27</v>
      </c>
      <c r="I164" s="16">
        <f t="shared" si="13"/>
        <v>2717.5252737248525</v>
      </c>
      <c r="J164" s="17">
        <f t="shared" si="14"/>
        <v>10.402301284303265</v>
      </c>
      <c r="K164" s="17">
        <f t="shared" si="15"/>
        <v>26124.27</v>
      </c>
      <c r="L164" s="18">
        <f t="shared" si="16"/>
        <v>26124.27</v>
      </c>
      <c r="M164" s="18">
        <f t="shared" si="17"/>
        <v>23400</v>
      </c>
      <c r="N164" s="41"/>
    </row>
    <row r="165" spans="1:14" s="4" customFormat="1" ht="124.2" x14ac:dyDescent="0.25">
      <c r="A165" s="10" t="s">
        <v>171</v>
      </c>
      <c r="B165" s="15" t="s">
        <v>407</v>
      </c>
      <c r="C165" s="14" t="s">
        <v>259</v>
      </c>
      <c r="D165" s="19">
        <v>1</v>
      </c>
      <c r="E165" s="20">
        <v>42000</v>
      </c>
      <c r="F165" s="39">
        <v>46914</v>
      </c>
      <c r="G165" s="40">
        <v>52550</v>
      </c>
      <c r="H165" s="16">
        <f t="shared" si="12"/>
        <v>47154.67</v>
      </c>
      <c r="I165" s="16">
        <f t="shared" si="13"/>
        <v>5279.1159613455484</v>
      </c>
      <c r="J165" s="17">
        <f t="shared" si="14"/>
        <v>11.19531949082784</v>
      </c>
      <c r="K165" s="17">
        <f t="shared" si="15"/>
        <v>47154.67</v>
      </c>
      <c r="L165" s="18">
        <f t="shared" si="16"/>
        <v>47154.67</v>
      </c>
      <c r="M165" s="18">
        <f t="shared" si="17"/>
        <v>42000</v>
      </c>
      <c r="N165" s="41"/>
    </row>
    <row r="166" spans="1:14" s="4" customFormat="1" ht="124.2" x14ac:dyDescent="0.25">
      <c r="A166" s="10" t="s">
        <v>172</v>
      </c>
      <c r="B166" s="15" t="s">
        <v>408</v>
      </c>
      <c r="C166" s="14" t="s">
        <v>154</v>
      </c>
      <c r="D166" s="19">
        <v>1</v>
      </c>
      <c r="E166" s="20">
        <v>46800</v>
      </c>
      <c r="F166" s="39">
        <v>52275</v>
      </c>
      <c r="G166" s="40">
        <v>57670</v>
      </c>
      <c r="H166" s="16">
        <f t="shared" si="12"/>
        <v>52248.33</v>
      </c>
      <c r="I166" s="16">
        <f t="shared" si="13"/>
        <v>5435.0490644826141</v>
      </c>
      <c r="J166" s="17">
        <f t="shared" si="14"/>
        <v>10.402340255626569</v>
      </c>
      <c r="K166" s="17">
        <f t="shared" si="15"/>
        <v>52248.33</v>
      </c>
      <c r="L166" s="18">
        <f t="shared" si="16"/>
        <v>52248.33</v>
      </c>
      <c r="M166" s="18">
        <f t="shared" si="17"/>
        <v>46800</v>
      </c>
      <c r="N166" s="41"/>
    </row>
    <row r="167" spans="1:14" s="4" customFormat="1" ht="124.2" x14ac:dyDescent="0.25">
      <c r="A167" s="10" t="s">
        <v>173</v>
      </c>
      <c r="B167" s="15" t="s">
        <v>409</v>
      </c>
      <c r="C167" s="14" t="s">
        <v>154</v>
      </c>
      <c r="D167" s="19">
        <v>1</v>
      </c>
      <c r="E167" s="20">
        <v>29250</v>
      </c>
      <c r="F167" s="39">
        <v>32672.25</v>
      </c>
      <c r="G167" s="40">
        <v>36293.75</v>
      </c>
      <c r="H167" s="16">
        <f t="shared" si="12"/>
        <v>32738.67</v>
      </c>
      <c r="I167" s="16">
        <f t="shared" si="13"/>
        <v>3522.344658864793</v>
      </c>
      <c r="J167" s="17">
        <f t="shared" si="14"/>
        <v>10.758972978635947</v>
      </c>
      <c r="K167" s="17">
        <f t="shared" si="15"/>
        <v>32738.67</v>
      </c>
      <c r="L167" s="18">
        <f t="shared" si="16"/>
        <v>32738.67</v>
      </c>
      <c r="M167" s="18">
        <f t="shared" si="17"/>
        <v>29250</v>
      </c>
      <c r="N167" s="41"/>
    </row>
    <row r="168" spans="1:14" s="4" customFormat="1" ht="124.2" x14ac:dyDescent="0.25">
      <c r="A168" s="10" t="s">
        <v>174</v>
      </c>
      <c r="B168" s="15" t="s">
        <v>410</v>
      </c>
      <c r="C168" s="14" t="s">
        <v>154</v>
      </c>
      <c r="D168" s="19">
        <v>1</v>
      </c>
      <c r="E168" s="20">
        <v>35100</v>
      </c>
      <c r="F168" s="39">
        <v>39206</v>
      </c>
      <c r="G168" s="40">
        <v>43752.5</v>
      </c>
      <c r="H168" s="16">
        <f t="shared" si="12"/>
        <v>39352.83</v>
      </c>
      <c r="I168" s="16">
        <f t="shared" si="13"/>
        <v>4328.1184229793589</v>
      </c>
      <c r="J168" s="17">
        <f t="shared" si="14"/>
        <v>10.998239320982401</v>
      </c>
      <c r="K168" s="17">
        <f t="shared" si="15"/>
        <v>39352.83</v>
      </c>
      <c r="L168" s="18">
        <f t="shared" si="16"/>
        <v>39352.83</v>
      </c>
      <c r="M168" s="18">
        <f t="shared" si="17"/>
        <v>35100</v>
      </c>
      <c r="N168" s="41"/>
    </row>
    <row r="169" spans="1:14" s="4" customFormat="1" ht="27.6" x14ac:dyDescent="0.25">
      <c r="A169" s="10" t="s">
        <v>175</v>
      </c>
      <c r="B169" s="15" t="s">
        <v>411</v>
      </c>
      <c r="C169" s="14" t="s">
        <v>259</v>
      </c>
      <c r="D169" s="19">
        <v>1</v>
      </c>
      <c r="E169" s="20">
        <v>10000</v>
      </c>
      <c r="F169" s="39">
        <v>11170</v>
      </c>
      <c r="G169" s="40">
        <v>11750</v>
      </c>
      <c r="H169" s="16">
        <f t="shared" si="12"/>
        <v>10973.33</v>
      </c>
      <c r="I169" s="16">
        <f t="shared" si="13"/>
        <v>891.42208483598461</v>
      </c>
      <c r="J169" s="17">
        <f t="shared" si="14"/>
        <v>8.1235330099066072</v>
      </c>
      <c r="K169" s="17">
        <f t="shared" si="15"/>
        <v>10973.33</v>
      </c>
      <c r="L169" s="18">
        <f t="shared" si="16"/>
        <v>10973.33</v>
      </c>
      <c r="M169" s="18">
        <f t="shared" si="17"/>
        <v>10000</v>
      </c>
      <c r="N169" s="41"/>
    </row>
    <row r="170" spans="1:14" s="4" customFormat="1" ht="27.6" x14ac:dyDescent="0.25">
      <c r="A170" s="10" t="s">
        <v>176</v>
      </c>
      <c r="B170" s="15" t="s">
        <v>412</v>
      </c>
      <c r="C170" s="14" t="s">
        <v>154</v>
      </c>
      <c r="D170" s="19">
        <v>1</v>
      </c>
      <c r="E170" s="20">
        <v>23400</v>
      </c>
      <c r="F170" s="39">
        <v>26137</v>
      </c>
      <c r="G170" s="40">
        <v>28835</v>
      </c>
      <c r="H170" s="16">
        <f t="shared" si="12"/>
        <v>26124</v>
      </c>
      <c r="I170" s="16">
        <f t="shared" si="13"/>
        <v>2717.5233209670896</v>
      </c>
      <c r="J170" s="17">
        <f t="shared" si="14"/>
        <v>10.402401320498736</v>
      </c>
      <c r="K170" s="17">
        <f t="shared" si="15"/>
        <v>26124</v>
      </c>
      <c r="L170" s="18">
        <f t="shared" si="16"/>
        <v>26124</v>
      </c>
      <c r="M170" s="18">
        <f t="shared" si="17"/>
        <v>23400</v>
      </c>
      <c r="N170" s="41"/>
    </row>
    <row r="171" spans="1:14" s="4" customFormat="1" ht="27.6" x14ac:dyDescent="0.25">
      <c r="A171" s="10" t="s">
        <v>177</v>
      </c>
      <c r="B171" s="15" t="s">
        <v>413</v>
      </c>
      <c r="C171" s="14" t="s">
        <v>259</v>
      </c>
      <c r="D171" s="19">
        <v>1</v>
      </c>
      <c r="E171" s="20">
        <v>22000</v>
      </c>
      <c r="F171" s="39">
        <v>24574</v>
      </c>
      <c r="G171" s="40">
        <v>27050</v>
      </c>
      <c r="H171" s="16">
        <f t="shared" si="12"/>
        <v>24541.33</v>
      </c>
      <c r="I171" s="16">
        <f t="shared" si="13"/>
        <v>2525.1584768749335</v>
      </c>
      <c r="J171" s="17">
        <f t="shared" si="14"/>
        <v>10.289411685817083</v>
      </c>
      <c r="K171" s="17">
        <f t="shared" si="15"/>
        <v>24541.33</v>
      </c>
      <c r="L171" s="18">
        <f t="shared" si="16"/>
        <v>24541.33</v>
      </c>
      <c r="M171" s="18">
        <f t="shared" si="17"/>
        <v>22000</v>
      </c>
      <c r="N171" s="41"/>
    </row>
    <row r="172" spans="1:14" s="4" customFormat="1" ht="27.6" x14ac:dyDescent="0.25">
      <c r="A172" s="10" t="s">
        <v>178</v>
      </c>
      <c r="B172" s="15" t="s">
        <v>414</v>
      </c>
      <c r="C172" s="14" t="s">
        <v>154</v>
      </c>
      <c r="D172" s="19">
        <v>1</v>
      </c>
      <c r="E172" s="20">
        <v>27300</v>
      </c>
      <c r="F172" s="39">
        <v>30494</v>
      </c>
      <c r="G172" s="40">
        <v>33807.5</v>
      </c>
      <c r="H172" s="16">
        <f t="shared" si="12"/>
        <v>30533.83</v>
      </c>
      <c r="I172" s="16">
        <f t="shared" si="13"/>
        <v>3253.932863986799</v>
      </c>
      <c r="J172" s="17">
        <f t="shared" si="14"/>
        <v>10.656812014695827</v>
      </c>
      <c r="K172" s="17">
        <f t="shared" si="15"/>
        <v>30533.83</v>
      </c>
      <c r="L172" s="18">
        <f t="shared" si="16"/>
        <v>30533.83</v>
      </c>
      <c r="M172" s="18">
        <f t="shared" si="17"/>
        <v>27300</v>
      </c>
      <c r="N172" s="41"/>
    </row>
    <row r="173" spans="1:14" s="4" customFormat="1" ht="41.4" x14ac:dyDescent="0.25">
      <c r="A173" s="10" t="s">
        <v>179</v>
      </c>
      <c r="B173" s="15" t="s">
        <v>415</v>
      </c>
      <c r="C173" s="14" t="s">
        <v>154</v>
      </c>
      <c r="D173" s="19">
        <v>1</v>
      </c>
      <c r="E173" s="20">
        <v>23400</v>
      </c>
      <c r="F173" s="39">
        <v>26137</v>
      </c>
      <c r="G173" s="40">
        <v>28835</v>
      </c>
      <c r="H173" s="16">
        <f t="shared" si="12"/>
        <v>26124</v>
      </c>
      <c r="I173" s="16">
        <f t="shared" si="13"/>
        <v>2717.5233209670896</v>
      </c>
      <c r="J173" s="17">
        <f t="shared" si="14"/>
        <v>10.402401320498736</v>
      </c>
      <c r="K173" s="17">
        <f t="shared" si="15"/>
        <v>26124</v>
      </c>
      <c r="L173" s="18">
        <f t="shared" si="16"/>
        <v>26124</v>
      </c>
      <c r="M173" s="18">
        <f t="shared" si="17"/>
        <v>23400</v>
      </c>
      <c r="N173" s="41"/>
    </row>
    <row r="174" spans="1:14" s="4" customFormat="1" ht="69" x14ac:dyDescent="0.25">
      <c r="A174" s="10" t="s">
        <v>180</v>
      </c>
      <c r="B174" s="15" t="s">
        <v>416</v>
      </c>
      <c r="C174" s="14" t="s">
        <v>259</v>
      </c>
      <c r="D174" s="19">
        <v>1</v>
      </c>
      <c r="E174" s="20">
        <v>25000</v>
      </c>
      <c r="F174" s="39">
        <v>27925</v>
      </c>
      <c r="G174" s="40">
        <v>30875</v>
      </c>
      <c r="H174" s="16">
        <f t="shared" si="12"/>
        <v>27933.33</v>
      </c>
      <c r="I174" s="16">
        <f t="shared" si="13"/>
        <v>2937.5088652348495</v>
      </c>
      <c r="J174" s="17">
        <f t="shared" si="14"/>
        <v>10.516142777230101</v>
      </c>
      <c r="K174" s="17">
        <f t="shared" si="15"/>
        <v>27933.33</v>
      </c>
      <c r="L174" s="18">
        <f t="shared" si="16"/>
        <v>27933.33</v>
      </c>
      <c r="M174" s="18">
        <f t="shared" si="17"/>
        <v>25000</v>
      </c>
      <c r="N174" s="41"/>
    </row>
    <row r="175" spans="1:14" s="4" customFormat="1" ht="69" x14ac:dyDescent="0.25">
      <c r="A175" s="10" t="s">
        <v>181</v>
      </c>
      <c r="B175" s="15" t="s">
        <v>417</v>
      </c>
      <c r="C175" s="14" t="s">
        <v>154</v>
      </c>
      <c r="D175" s="19">
        <v>1</v>
      </c>
      <c r="E175" s="20">
        <v>35100</v>
      </c>
      <c r="F175" s="39">
        <v>39206</v>
      </c>
      <c r="G175" s="40">
        <v>43752.5</v>
      </c>
      <c r="H175" s="16">
        <f t="shared" si="12"/>
        <v>39352.83</v>
      </c>
      <c r="I175" s="16">
        <f t="shared" si="13"/>
        <v>4328.1184229793589</v>
      </c>
      <c r="J175" s="17">
        <f t="shared" si="14"/>
        <v>10.998239320982401</v>
      </c>
      <c r="K175" s="17">
        <f t="shared" si="15"/>
        <v>39352.83</v>
      </c>
      <c r="L175" s="18">
        <f t="shared" si="16"/>
        <v>39352.83</v>
      </c>
      <c r="M175" s="18">
        <f t="shared" si="17"/>
        <v>35100</v>
      </c>
      <c r="N175" s="41"/>
    </row>
    <row r="176" spans="1:14" s="4" customFormat="1" ht="82.8" x14ac:dyDescent="0.25">
      <c r="A176" s="10" t="s">
        <v>182</v>
      </c>
      <c r="B176" s="15" t="s">
        <v>418</v>
      </c>
      <c r="C176" s="14" t="s">
        <v>154</v>
      </c>
      <c r="D176" s="19">
        <v>1</v>
      </c>
      <c r="E176" s="20">
        <v>47385</v>
      </c>
      <c r="F176" s="39">
        <v>52929</v>
      </c>
      <c r="G176" s="40">
        <v>59415.88</v>
      </c>
      <c r="H176" s="16">
        <f t="shared" si="12"/>
        <v>53243.29</v>
      </c>
      <c r="I176" s="16">
        <f t="shared" si="13"/>
        <v>6021.5947736570024</v>
      </c>
      <c r="J176" s="17">
        <f t="shared" si="14"/>
        <v>11.309584313172612</v>
      </c>
      <c r="K176" s="17">
        <f t="shared" si="15"/>
        <v>53243.29</v>
      </c>
      <c r="L176" s="18">
        <f t="shared" si="16"/>
        <v>53243.29</v>
      </c>
      <c r="M176" s="18">
        <f t="shared" si="17"/>
        <v>47385</v>
      </c>
      <c r="N176" s="41"/>
    </row>
    <row r="177" spans="1:14" s="4" customFormat="1" ht="69" x14ac:dyDescent="0.25">
      <c r="A177" s="10" t="s">
        <v>183</v>
      </c>
      <c r="B177" s="15" t="s">
        <v>419</v>
      </c>
      <c r="C177" s="14" t="s">
        <v>154</v>
      </c>
      <c r="D177" s="19">
        <v>1</v>
      </c>
      <c r="E177" s="20">
        <v>23400</v>
      </c>
      <c r="F177" s="39">
        <v>26137.8</v>
      </c>
      <c r="G177" s="40">
        <v>26835</v>
      </c>
      <c r="H177" s="16">
        <f t="shared" si="12"/>
        <v>25457.599999999999</v>
      </c>
      <c r="I177" s="16">
        <f t="shared" si="13"/>
        <v>1815.7120586700964</v>
      </c>
      <c r="J177" s="17">
        <f t="shared" si="14"/>
        <v>7.1322986403671056</v>
      </c>
      <c r="K177" s="17">
        <f t="shared" si="15"/>
        <v>25457.599999999999</v>
      </c>
      <c r="L177" s="18">
        <f t="shared" si="16"/>
        <v>25457.599999999999</v>
      </c>
      <c r="M177" s="18">
        <f t="shared" si="17"/>
        <v>23400</v>
      </c>
      <c r="N177" s="41"/>
    </row>
    <row r="178" spans="1:14" s="4" customFormat="1" ht="55.2" x14ac:dyDescent="0.25">
      <c r="A178" s="10" t="s">
        <v>184</v>
      </c>
      <c r="B178" s="15" t="s">
        <v>420</v>
      </c>
      <c r="C178" s="14" t="s">
        <v>259</v>
      </c>
      <c r="D178" s="19">
        <v>1</v>
      </c>
      <c r="E178" s="20">
        <v>22000</v>
      </c>
      <c r="F178" s="39">
        <v>24574</v>
      </c>
      <c r="G178" s="40">
        <v>26050</v>
      </c>
      <c r="H178" s="16">
        <f t="shared" si="12"/>
        <v>24208</v>
      </c>
      <c r="I178" s="16">
        <f t="shared" si="13"/>
        <v>2049.6565565967389</v>
      </c>
      <c r="J178" s="17">
        <f t="shared" si="14"/>
        <v>8.4668562318107199</v>
      </c>
      <c r="K178" s="17">
        <f t="shared" si="15"/>
        <v>24208</v>
      </c>
      <c r="L178" s="18">
        <f t="shared" si="16"/>
        <v>24208</v>
      </c>
      <c r="M178" s="18">
        <f t="shared" si="17"/>
        <v>22000</v>
      </c>
      <c r="N178" s="41"/>
    </row>
    <row r="179" spans="1:14" s="4" customFormat="1" ht="69" x14ac:dyDescent="0.25">
      <c r="A179" s="10" t="s">
        <v>185</v>
      </c>
      <c r="B179" s="15" t="s">
        <v>421</v>
      </c>
      <c r="C179" s="14" t="s">
        <v>154</v>
      </c>
      <c r="D179" s="19">
        <v>1</v>
      </c>
      <c r="E179" s="20">
        <v>35100</v>
      </c>
      <c r="F179" s="39">
        <v>39206.699999999997</v>
      </c>
      <c r="G179" s="40">
        <v>42752.5</v>
      </c>
      <c r="H179" s="16">
        <f t="shared" si="12"/>
        <v>39019.730000000003</v>
      </c>
      <c r="I179" s="16">
        <f t="shared" si="13"/>
        <v>3829.6744591849229</v>
      </c>
      <c r="J179" s="17">
        <f t="shared" si="14"/>
        <v>9.8147128624030007</v>
      </c>
      <c r="K179" s="17">
        <f t="shared" si="15"/>
        <v>39019.730000000003</v>
      </c>
      <c r="L179" s="18">
        <f t="shared" si="16"/>
        <v>39019.730000000003</v>
      </c>
      <c r="M179" s="18">
        <f t="shared" si="17"/>
        <v>35100</v>
      </c>
      <c r="N179" s="41"/>
    </row>
    <row r="180" spans="1:14" s="4" customFormat="1" ht="69" x14ac:dyDescent="0.25">
      <c r="A180" s="10" t="s">
        <v>186</v>
      </c>
      <c r="B180" s="15" t="s">
        <v>422</v>
      </c>
      <c r="C180" s="14" t="s">
        <v>154</v>
      </c>
      <c r="D180" s="19">
        <v>1</v>
      </c>
      <c r="E180" s="20">
        <v>47385</v>
      </c>
      <c r="F180" s="39">
        <v>52929</v>
      </c>
      <c r="G180" s="40">
        <v>60115.88</v>
      </c>
      <c r="H180" s="16">
        <f t="shared" si="12"/>
        <v>53476.63</v>
      </c>
      <c r="I180" s="16">
        <f t="shared" si="13"/>
        <v>6383.0829242720411</v>
      </c>
      <c r="J180" s="17">
        <f t="shared" si="14"/>
        <v>11.936210124445092</v>
      </c>
      <c r="K180" s="17">
        <f t="shared" si="15"/>
        <v>53476.63</v>
      </c>
      <c r="L180" s="18">
        <f t="shared" si="16"/>
        <v>53476.63</v>
      </c>
      <c r="M180" s="18">
        <f t="shared" si="17"/>
        <v>47385</v>
      </c>
      <c r="N180" s="41"/>
    </row>
    <row r="181" spans="1:14" s="4" customFormat="1" ht="55.2" x14ac:dyDescent="0.25">
      <c r="A181" s="10" t="s">
        <v>187</v>
      </c>
      <c r="B181" s="15" t="s">
        <v>423</v>
      </c>
      <c r="C181" s="14" t="s">
        <v>154</v>
      </c>
      <c r="D181" s="19">
        <v>1</v>
      </c>
      <c r="E181" s="20">
        <v>23400</v>
      </c>
      <c r="F181" s="39">
        <v>26137</v>
      </c>
      <c r="G181" s="40">
        <v>26835</v>
      </c>
      <c r="H181" s="16">
        <f t="shared" si="12"/>
        <v>25457.33</v>
      </c>
      <c r="I181" s="16">
        <f t="shared" si="13"/>
        <v>1815.5622636894977</v>
      </c>
      <c r="J181" s="17">
        <f t="shared" si="14"/>
        <v>7.1317858694902316</v>
      </c>
      <c r="K181" s="17">
        <f t="shared" si="15"/>
        <v>25457.33</v>
      </c>
      <c r="L181" s="18">
        <f t="shared" si="16"/>
        <v>25457.33</v>
      </c>
      <c r="M181" s="18">
        <f t="shared" si="17"/>
        <v>23400</v>
      </c>
      <c r="N181" s="41"/>
    </row>
    <row r="182" spans="1:14" s="4" customFormat="1" ht="41.4" x14ac:dyDescent="0.25">
      <c r="A182" s="10" t="s">
        <v>188</v>
      </c>
      <c r="B182" s="15" t="s">
        <v>424</v>
      </c>
      <c r="C182" s="14" t="s">
        <v>259</v>
      </c>
      <c r="D182" s="19">
        <v>1</v>
      </c>
      <c r="E182" s="20">
        <v>15000</v>
      </c>
      <c r="F182" s="39">
        <v>16755</v>
      </c>
      <c r="G182" s="40">
        <v>18125</v>
      </c>
      <c r="H182" s="16">
        <f t="shared" si="12"/>
        <v>16626.669999999998</v>
      </c>
      <c r="I182" s="16">
        <f t="shared" si="13"/>
        <v>1566.4476797305849</v>
      </c>
      <c r="J182" s="17">
        <f t="shared" si="14"/>
        <v>9.4212953028512931</v>
      </c>
      <c r="K182" s="17">
        <f t="shared" si="15"/>
        <v>16626.669999999998</v>
      </c>
      <c r="L182" s="18">
        <f t="shared" si="16"/>
        <v>16626.669999999998</v>
      </c>
      <c r="M182" s="18">
        <f t="shared" si="17"/>
        <v>15000</v>
      </c>
      <c r="N182" s="41"/>
    </row>
    <row r="183" spans="1:14" s="4" customFormat="1" ht="55.2" x14ac:dyDescent="0.25">
      <c r="A183" s="10" t="s">
        <v>189</v>
      </c>
      <c r="B183" s="15" t="s">
        <v>425</v>
      </c>
      <c r="C183" s="14" t="s">
        <v>154</v>
      </c>
      <c r="D183" s="19">
        <v>1</v>
      </c>
      <c r="E183" s="20">
        <v>35100</v>
      </c>
      <c r="F183" s="39">
        <v>39206.699999999997</v>
      </c>
      <c r="G183" s="40">
        <v>42752.5</v>
      </c>
      <c r="H183" s="16">
        <f t="shared" si="12"/>
        <v>39019.730000000003</v>
      </c>
      <c r="I183" s="16">
        <f t="shared" si="13"/>
        <v>3829.6744591849229</v>
      </c>
      <c r="J183" s="17">
        <f t="shared" si="14"/>
        <v>9.8147128624030007</v>
      </c>
      <c r="K183" s="17">
        <f t="shared" si="15"/>
        <v>39019.730000000003</v>
      </c>
      <c r="L183" s="18">
        <f t="shared" si="16"/>
        <v>39019.730000000003</v>
      </c>
      <c r="M183" s="18">
        <f t="shared" si="17"/>
        <v>35100</v>
      </c>
      <c r="N183" s="41"/>
    </row>
    <row r="184" spans="1:14" s="4" customFormat="1" ht="55.2" x14ac:dyDescent="0.25">
      <c r="A184" s="10" t="s">
        <v>190</v>
      </c>
      <c r="B184" s="15" t="s">
        <v>426</v>
      </c>
      <c r="C184" s="14" t="s">
        <v>154</v>
      </c>
      <c r="D184" s="19">
        <v>1</v>
      </c>
      <c r="E184" s="20">
        <v>47385</v>
      </c>
      <c r="F184" s="39">
        <v>52929.45</v>
      </c>
      <c r="G184" s="40">
        <v>59415.88</v>
      </c>
      <c r="H184" s="16">
        <f t="shared" si="12"/>
        <v>53243.44</v>
      </c>
      <c r="I184" s="16">
        <f t="shared" si="13"/>
        <v>6021.5830355175976</v>
      </c>
      <c r="J184" s="17">
        <f t="shared" si="14"/>
        <v>11.309530405093279</v>
      </c>
      <c r="K184" s="17">
        <f t="shared" si="15"/>
        <v>53243.44</v>
      </c>
      <c r="L184" s="18">
        <f t="shared" si="16"/>
        <v>53243.44</v>
      </c>
      <c r="M184" s="18">
        <f t="shared" si="17"/>
        <v>47385</v>
      </c>
      <c r="N184" s="41"/>
    </row>
    <row r="185" spans="1:14" s="4" customFormat="1" ht="41.4" x14ac:dyDescent="0.25">
      <c r="A185" s="10" t="s">
        <v>191</v>
      </c>
      <c r="B185" s="15" t="s">
        <v>427</v>
      </c>
      <c r="C185" s="14" t="s">
        <v>154</v>
      </c>
      <c r="D185" s="19">
        <v>1</v>
      </c>
      <c r="E185" s="20">
        <v>23400</v>
      </c>
      <c r="F185" s="39">
        <v>26137.8</v>
      </c>
      <c r="G185" s="40">
        <v>26835</v>
      </c>
      <c r="H185" s="16">
        <f t="shared" si="12"/>
        <v>25457.599999999999</v>
      </c>
      <c r="I185" s="16">
        <f t="shared" si="13"/>
        <v>1815.7120586700964</v>
      </c>
      <c r="J185" s="17">
        <f t="shared" si="14"/>
        <v>7.1322986403671056</v>
      </c>
      <c r="K185" s="17">
        <f t="shared" si="15"/>
        <v>25457.599999999999</v>
      </c>
      <c r="L185" s="18">
        <f t="shared" si="16"/>
        <v>25457.599999999999</v>
      </c>
      <c r="M185" s="18">
        <f t="shared" si="17"/>
        <v>23400</v>
      </c>
      <c r="N185" s="41"/>
    </row>
    <row r="186" spans="1:14" s="4" customFormat="1" ht="69" x14ac:dyDescent="0.25">
      <c r="A186" s="10" t="s">
        <v>192</v>
      </c>
      <c r="B186" s="15" t="s">
        <v>428</v>
      </c>
      <c r="C186" s="14" t="s">
        <v>259</v>
      </c>
      <c r="D186" s="19">
        <v>1</v>
      </c>
      <c r="E186" s="20">
        <v>15000</v>
      </c>
      <c r="F186" s="39">
        <v>16755</v>
      </c>
      <c r="G186" s="40">
        <v>18125</v>
      </c>
      <c r="H186" s="16">
        <f t="shared" si="12"/>
        <v>16626.669999999998</v>
      </c>
      <c r="I186" s="16">
        <f t="shared" si="13"/>
        <v>1566.4476797305849</v>
      </c>
      <c r="J186" s="17">
        <f t="shared" si="14"/>
        <v>9.4212953028512931</v>
      </c>
      <c r="K186" s="17">
        <f t="shared" si="15"/>
        <v>16626.669999999998</v>
      </c>
      <c r="L186" s="18">
        <f t="shared" si="16"/>
        <v>16626.669999999998</v>
      </c>
      <c r="M186" s="18">
        <f t="shared" si="17"/>
        <v>15000</v>
      </c>
      <c r="N186" s="41"/>
    </row>
    <row r="187" spans="1:14" s="4" customFormat="1" ht="69" x14ac:dyDescent="0.25">
      <c r="A187" s="10" t="s">
        <v>193</v>
      </c>
      <c r="B187" s="15" t="s">
        <v>429</v>
      </c>
      <c r="C187" s="14" t="s">
        <v>154</v>
      </c>
      <c r="D187" s="19">
        <v>1</v>
      </c>
      <c r="E187" s="20">
        <v>27300</v>
      </c>
      <c r="F187" s="39">
        <v>30494.1</v>
      </c>
      <c r="G187" s="40">
        <v>32807.5</v>
      </c>
      <c r="H187" s="16">
        <f t="shared" si="12"/>
        <v>30200.53</v>
      </c>
      <c r="I187" s="16">
        <f t="shared" si="13"/>
        <v>2765.4611013958111</v>
      </c>
      <c r="J187" s="17">
        <f t="shared" si="14"/>
        <v>9.1569952626520497</v>
      </c>
      <c r="K187" s="17">
        <f t="shared" si="15"/>
        <v>30200.53</v>
      </c>
      <c r="L187" s="18">
        <f t="shared" si="16"/>
        <v>30200.53</v>
      </c>
      <c r="M187" s="18">
        <f t="shared" si="17"/>
        <v>27300</v>
      </c>
      <c r="N187" s="41"/>
    </row>
    <row r="188" spans="1:14" s="4" customFormat="1" ht="27.6" x14ac:dyDescent="0.25">
      <c r="A188" s="10" t="s">
        <v>194</v>
      </c>
      <c r="B188" s="15" t="s">
        <v>430</v>
      </c>
      <c r="C188" s="14" t="s">
        <v>259</v>
      </c>
      <c r="D188" s="19">
        <v>1</v>
      </c>
      <c r="E188" s="20">
        <v>22000</v>
      </c>
      <c r="F188" s="39">
        <v>24574</v>
      </c>
      <c r="G188" s="40">
        <v>26050</v>
      </c>
      <c r="H188" s="16">
        <f t="shared" si="12"/>
        <v>24208</v>
      </c>
      <c r="I188" s="16">
        <f t="shared" si="13"/>
        <v>2049.6565565967389</v>
      </c>
      <c r="J188" s="17">
        <f t="shared" si="14"/>
        <v>8.4668562318107199</v>
      </c>
      <c r="K188" s="17">
        <f t="shared" si="15"/>
        <v>24208</v>
      </c>
      <c r="L188" s="18">
        <f t="shared" si="16"/>
        <v>24208</v>
      </c>
      <c r="M188" s="18">
        <f t="shared" si="17"/>
        <v>22000</v>
      </c>
      <c r="N188" s="41"/>
    </row>
    <row r="189" spans="1:14" s="4" customFormat="1" ht="27.6" x14ac:dyDescent="0.25">
      <c r="A189" s="10" t="s">
        <v>195</v>
      </c>
      <c r="B189" s="15" t="s">
        <v>431</v>
      </c>
      <c r="C189" s="14" t="s">
        <v>154</v>
      </c>
      <c r="D189" s="19">
        <v>1</v>
      </c>
      <c r="E189" s="20">
        <v>63700</v>
      </c>
      <c r="F189" s="39">
        <v>71152</v>
      </c>
      <c r="G189" s="40">
        <v>80217.5</v>
      </c>
      <c r="H189" s="16">
        <f t="shared" si="12"/>
        <v>71689.83</v>
      </c>
      <c r="I189" s="16">
        <f t="shared" si="13"/>
        <v>8271.8740369600255</v>
      </c>
      <c r="J189" s="17">
        <f t="shared" si="14"/>
        <v>11.538420494176126</v>
      </c>
      <c r="K189" s="17">
        <f t="shared" si="15"/>
        <v>71689.83</v>
      </c>
      <c r="L189" s="18">
        <f t="shared" si="16"/>
        <v>71689.83</v>
      </c>
      <c r="M189" s="18">
        <f t="shared" si="17"/>
        <v>63700</v>
      </c>
      <c r="N189" s="41"/>
    </row>
    <row r="190" spans="1:14" s="4" customFormat="1" ht="27.6" x14ac:dyDescent="0.25">
      <c r="A190" s="10" t="s">
        <v>196</v>
      </c>
      <c r="B190" s="15" t="s">
        <v>432</v>
      </c>
      <c r="C190" s="14" t="s">
        <v>154</v>
      </c>
      <c r="D190" s="19">
        <v>1</v>
      </c>
      <c r="E190" s="20">
        <v>29250</v>
      </c>
      <c r="F190" s="39">
        <v>32672.25</v>
      </c>
      <c r="G190" s="40">
        <v>35293.75</v>
      </c>
      <c r="H190" s="16">
        <f t="shared" si="12"/>
        <v>32405.33</v>
      </c>
      <c r="I190" s="16">
        <f t="shared" si="13"/>
        <v>3030.703201541407</v>
      </c>
      <c r="J190" s="17">
        <f t="shared" si="14"/>
        <v>9.3524836856819746</v>
      </c>
      <c r="K190" s="17">
        <f t="shared" si="15"/>
        <v>32405.33</v>
      </c>
      <c r="L190" s="18">
        <f t="shared" si="16"/>
        <v>32405.33</v>
      </c>
      <c r="M190" s="18">
        <f t="shared" si="17"/>
        <v>29250</v>
      </c>
      <c r="N190" s="41"/>
    </row>
    <row r="191" spans="1:14" s="4" customFormat="1" ht="27.6" x14ac:dyDescent="0.25">
      <c r="A191" s="10" t="s">
        <v>197</v>
      </c>
      <c r="B191" s="15" t="s">
        <v>433</v>
      </c>
      <c r="C191" s="14" t="s">
        <v>154</v>
      </c>
      <c r="D191" s="19">
        <v>1</v>
      </c>
      <c r="E191" s="20">
        <v>94120</v>
      </c>
      <c r="F191" s="39">
        <v>105132</v>
      </c>
      <c r="G191" s="40">
        <v>110003</v>
      </c>
      <c r="H191" s="16">
        <f t="shared" si="12"/>
        <v>103085</v>
      </c>
      <c r="I191" s="16">
        <f t="shared" si="13"/>
        <v>8136.9576009710163</v>
      </c>
      <c r="J191" s="17">
        <f t="shared" si="14"/>
        <v>7.8934448280264027</v>
      </c>
      <c r="K191" s="17">
        <f t="shared" si="15"/>
        <v>103085</v>
      </c>
      <c r="L191" s="18">
        <f t="shared" si="16"/>
        <v>103085</v>
      </c>
      <c r="M191" s="18">
        <f t="shared" si="17"/>
        <v>94120</v>
      </c>
      <c r="N191" s="41"/>
    </row>
    <row r="192" spans="1:14" s="4" customFormat="1" ht="27.6" x14ac:dyDescent="0.25">
      <c r="A192" s="10" t="s">
        <v>198</v>
      </c>
      <c r="B192" s="15" t="s">
        <v>434</v>
      </c>
      <c r="C192" s="14" t="s">
        <v>154</v>
      </c>
      <c r="D192" s="19">
        <v>1</v>
      </c>
      <c r="E192" s="20">
        <v>18850</v>
      </c>
      <c r="F192" s="39">
        <v>21055</v>
      </c>
      <c r="G192" s="40">
        <v>23033.75</v>
      </c>
      <c r="H192" s="16">
        <f t="shared" si="12"/>
        <v>20979.58</v>
      </c>
      <c r="I192" s="16">
        <f t="shared" si="13"/>
        <v>2092.8943525255481</v>
      </c>
      <c r="J192" s="17">
        <f t="shared" si="14"/>
        <v>9.975863923517764</v>
      </c>
      <c r="K192" s="17">
        <f t="shared" si="15"/>
        <v>20979.58</v>
      </c>
      <c r="L192" s="18">
        <f t="shared" si="16"/>
        <v>20979.58</v>
      </c>
      <c r="M192" s="18">
        <f t="shared" si="17"/>
        <v>18850</v>
      </c>
      <c r="N192" s="41"/>
    </row>
    <row r="193" spans="1:14" s="4" customFormat="1" ht="41.4" x14ac:dyDescent="0.25">
      <c r="A193" s="10" t="s">
        <v>199</v>
      </c>
      <c r="B193" s="15" t="s">
        <v>435</v>
      </c>
      <c r="C193" s="14" t="s">
        <v>259</v>
      </c>
      <c r="D193" s="19">
        <v>1</v>
      </c>
      <c r="E193" s="20">
        <v>25000</v>
      </c>
      <c r="F193" s="39">
        <v>27925</v>
      </c>
      <c r="G193" s="40">
        <v>30875</v>
      </c>
      <c r="H193" s="16">
        <f t="shared" si="12"/>
        <v>27933.33</v>
      </c>
      <c r="I193" s="16">
        <f t="shared" si="13"/>
        <v>2937.5088652348495</v>
      </c>
      <c r="J193" s="17">
        <f t="shared" si="14"/>
        <v>10.516142777230101</v>
      </c>
      <c r="K193" s="17">
        <f t="shared" si="15"/>
        <v>27933.33</v>
      </c>
      <c r="L193" s="18">
        <f t="shared" si="16"/>
        <v>27933.33</v>
      </c>
      <c r="M193" s="18">
        <f t="shared" si="17"/>
        <v>25000</v>
      </c>
      <c r="N193" s="41"/>
    </row>
    <row r="194" spans="1:14" s="4" customFormat="1" ht="41.4" x14ac:dyDescent="0.25">
      <c r="A194" s="10" t="s">
        <v>200</v>
      </c>
      <c r="B194" s="15" t="s">
        <v>436</v>
      </c>
      <c r="C194" s="14" t="s">
        <v>154</v>
      </c>
      <c r="D194" s="19">
        <v>1</v>
      </c>
      <c r="E194" s="20">
        <v>46800</v>
      </c>
      <c r="F194" s="39">
        <v>52275</v>
      </c>
      <c r="G194" s="40">
        <v>56670</v>
      </c>
      <c r="H194" s="16">
        <f t="shared" si="12"/>
        <v>51915</v>
      </c>
      <c r="I194" s="16">
        <f t="shared" si="13"/>
        <v>4944.8382177782114</v>
      </c>
      <c r="J194" s="17">
        <f t="shared" si="14"/>
        <v>9.5248737701593207</v>
      </c>
      <c r="K194" s="17">
        <f t="shared" si="15"/>
        <v>51915</v>
      </c>
      <c r="L194" s="18">
        <f t="shared" si="16"/>
        <v>51915</v>
      </c>
      <c r="M194" s="18">
        <f t="shared" si="17"/>
        <v>46800</v>
      </c>
      <c r="N194" s="41"/>
    </row>
    <row r="195" spans="1:14" s="4" customFormat="1" ht="41.4" x14ac:dyDescent="0.25">
      <c r="A195" s="10" t="s">
        <v>201</v>
      </c>
      <c r="B195" s="15" t="s">
        <v>437</v>
      </c>
      <c r="C195" s="14" t="s">
        <v>154</v>
      </c>
      <c r="D195" s="19">
        <v>1</v>
      </c>
      <c r="E195" s="20">
        <v>101400</v>
      </c>
      <c r="F195" s="39">
        <v>113263</v>
      </c>
      <c r="G195" s="40">
        <v>125285</v>
      </c>
      <c r="H195" s="16">
        <f t="shared" si="12"/>
        <v>113316</v>
      </c>
      <c r="I195" s="16">
        <f t="shared" si="13"/>
        <v>11942.588203567935</v>
      </c>
      <c r="J195" s="17">
        <f t="shared" si="14"/>
        <v>10.539189702749775</v>
      </c>
      <c r="K195" s="17">
        <f t="shared" si="15"/>
        <v>113316</v>
      </c>
      <c r="L195" s="18">
        <f t="shared" si="16"/>
        <v>113316</v>
      </c>
      <c r="M195" s="18">
        <f t="shared" si="17"/>
        <v>101400</v>
      </c>
      <c r="N195" s="41"/>
    </row>
    <row r="196" spans="1:14" s="4" customFormat="1" ht="41.4" x14ac:dyDescent="0.25">
      <c r="A196" s="10" t="s">
        <v>202</v>
      </c>
      <c r="B196" s="15" t="s">
        <v>438</v>
      </c>
      <c r="C196" s="14" t="s">
        <v>154</v>
      </c>
      <c r="D196" s="19">
        <v>1</v>
      </c>
      <c r="E196" s="20">
        <v>35100</v>
      </c>
      <c r="F196" s="39">
        <v>39206</v>
      </c>
      <c r="G196" s="40">
        <v>43752.5</v>
      </c>
      <c r="H196" s="16">
        <f t="shared" si="12"/>
        <v>39352.83</v>
      </c>
      <c r="I196" s="16">
        <f t="shared" si="13"/>
        <v>4328.1184229793589</v>
      </c>
      <c r="J196" s="17">
        <f t="shared" si="14"/>
        <v>10.998239320982401</v>
      </c>
      <c r="K196" s="17">
        <f t="shared" si="15"/>
        <v>39352.83</v>
      </c>
      <c r="L196" s="18">
        <f t="shared" si="16"/>
        <v>39352.83</v>
      </c>
      <c r="M196" s="18">
        <f t="shared" si="17"/>
        <v>35100</v>
      </c>
      <c r="N196" s="41"/>
    </row>
    <row r="197" spans="1:14" s="4" customFormat="1" ht="151.80000000000001" x14ac:dyDescent="0.25">
      <c r="A197" s="10" t="s">
        <v>203</v>
      </c>
      <c r="B197" s="15" t="s">
        <v>439</v>
      </c>
      <c r="C197" s="14" t="s">
        <v>259</v>
      </c>
      <c r="D197" s="19">
        <v>1</v>
      </c>
      <c r="E197" s="20">
        <v>27000</v>
      </c>
      <c r="F197" s="39">
        <v>30159</v>
      </c>
      <c r="G197" s="40">
        <v>32425</v>
      </c>
      <c r="H197" s="16">
        <f t="shared" si="12"/>
        <v>29861.33</v>
      </c>
      <c r="I197" s="16">
        <f t="shared" si="13"/>
        <v>2724.7220653368176</v>
      </c>
      <c r="J197" s="17">
        <f t="shared" si="14"/>
        <v>9.124583752086119</v>
      </c>
      <c r="K197" s="17">
        <f t="shared" si="15"/>
        <v>29861.33</v>
      </c>
      <c r="L197" s="18">
        <f t="shared" si="16"/>
        <v>29861.33</v>
      </c>
      <c r="M197" s="18">
        <f t="shared" si="17"/>
        <v>27000</v>
      </c>
      <c r="N197" s="41"/>
    </row>
    <row r="198" spans="1:14" s="4" customFormat="1" ht="151.80000000000001" customHeight="1" x14ac:dyDescent="0.25">
      <c r="A198" s="10" t="s">
        <v>204</v>
      </c>
      <c r="B198" s="15" t="s">
        <v>440</v>
      </c>
      <c r="C198" s="14" t="s">
        <v>154</v>
      </c>
      <c r="D198" s="19">
        <v>1</v>
      </c>
      <c r="E198" s="20">
        <v>35100</v>
      </c>
      <c r="F198" s="39">
        <v>39206</v>
      </c>
      <c r="G198" s="40">
        <v>41752.5</v>
      </c>
      <c r="H198" s="16">
        <f t="shared" si="12"/>
        <v>38686.17</v>
      </c>
      <c r="I198" s="16">
        <f t="shared" si="13"/>
        <v>3356.5769890370957</v>
      </c>
      <c r="J198" s="17">
        <f t="shared" si="14"/>
        <v>8.6764261983987971</v>
      </c>
      <c r="K198" s="17">
        <f t="shared" si="15"/>
        <v>38686.17</v>
      </c>
      <c r="L198" s="18">
        <f t="shared" si="16"/>
        <v>38686.17</v>
      </c>
      <c r="M198" s="18">
        <f t="shared" si="17"/>
        <v>35100</v>
      </c>
      <c r="N198" s="41"/>
    </row>
    <row r="199" spans="1:14" s="4" customFormat="1" ht="151.80000000000001" x14ac:dyDescent="0.25">
      <c r="A199" s="10" t="s">
        <v>205</v>
      </c>
      <c r="B199" s="15" t="s">
        <v>441</v>
      </c>
      <c r="C199" s="14" t="s">
        <v>154</v>
      </c>
      <c r="D199" s="19">
        <v>1</v>
      </c>
      <c r="E199" s="20">
        <v>23400</v>
      </c>
      <c r="F199" s="39">
        <v>26137</v>
      </c>
      <c r="G199" s="40">
        <v>26835</v>
      </c>
      <c r="H199" s="16">
        <f t="shared" si="12"/>
        <v>25457.33</v>
      </c>
      <c r="I199" s="16">
        <f t="shared" si="13"/>
        <v>1815.5622636894977</v>
      </c>
      <c r="J199" s="17">
        <f t="shared" si="14"/>
        <v>7.1317858694902316</v>
      </c>
      <c r="K199" s="17">
        <f t="shared" si="15"/>
        <v>25457.33</v>
      </c>
      <c r="L199" s="18">
        <f t="shared" si="16"/>
        <v>25457.33</v>
      </c>
      <c r="M199" s="18">
        <f t="shared" si="17"/>
        <v>23400</v>
      </c>
      <c r="N199" s="41"/>
    </row>
    <row r="200" spans="1:14" s="4" customFormat="1" ht="151.80000000000001" customHeight="1" x14ac:dyDescent="0.25">
      <c r="A200" s="10" t="s">
        <v>206</v>
      </c>
      <c r="B200" s="15" t="s">
        <v>442</v>
      </c>
      <c r="C200" s="14" t="s">
        <v>154</v>
      </c>
      <c r="D200" s="19">
        <v>1</v>
      </c>
      <c r="E200" s="20">
        <v>23400</v>
      </c>
      <c r="F200" s="39">
        <v>26137</v>
      </c>
      <c r="G200" s="40">
        <v>26835</v>
      </c>
      <c r="H200" s="16">
        <f t="shared" si="12"/>
        <v>25457.33</v>
      </c>
      <c r="I200" s="16">
        <f t="shared" si="13"/>
        <v>1815.5622636894977</v>
      </c>
      <c r="J200" s="17">
        <f t="shared" si="14"/>
        <v>7.1317858694902316</v>
      </c>
      <c r="K200" s="17">
        <f t="shared" si="15"/>
        <v>25457.33</v>
      </c>
      <c r="L200" s="18">
        <f t="shared" si="16"/>
        <v>25457.33</v>
      </c>
      <c r="M200" s="18">
        <f t="shared" si="17"/>
        <v>23400</v>
      </c>
      <c r="N200" s="41"/>
    </row>
    <row r="201" spans="1:14" s="4" customFormat="1" ht="151.80000000000001" x14ac:dyDescent="0.25">
      <c r="A201" s="10" t="s">
        <v>207</v>
      </c>
      <c r="B201" s="15" t="s">
        <v>443</v>
      </c>
      <c r="C201" s="14" t="s">
        <v>154</v>
      </c>
      <c r="D201" s="19">
        <v>1</v>
      </c>
      <c r="E201" s="20">
        <v>5850</v>
      </c>
      <c r="F201" s="39">
        <v>6534</v>
      </c>
      <c r="G201" s="40">
        <v>7358.75</v>
      </c>
      <c r="H201" s="16">
        <f t="shared" si="12"/>
        <v>6580.92</v>
      </c>
      <c r="I201" s="16">
        <f t="shared" si="13"/>
        <v>755.4684115390487</v>
      </c>
      <c r="J201" s="17">
        <f t="shared" si="14"/>
        <v>11.479677788805345</v>
      </c>
      <c r="K201" s="17">
        <f t="shared" si="15"/>
        <v>6580.92</v>
      </c>
      <c r="L201" s="18">
        <f t="shared" si="16"/>
        <v>6580.92</v>
      </c>
      <c r="M201" s="18">
        <f t="shared" si="17"/>
        <v>5850</v>
      </c>
      <c r="N201" s="41"/>
    </row>
    <row r="202" spans="1:14" s="4" customFormat="1" ht="151.80000000000001" x14ac:dyDescent="0.25">
      <c r="A202" s="10" t="s">
        <v>208</v>
      </c>
      <c r="B202" s="15" t="s">
        <v>444</v>
      </c>
      <c r="C202" s="14" t="s">
        <v>154</v>
      </c>
      <c r="D202" s="19">
        <v>1</v>
      </c>
      <c r="E202" s="20">
        <v>46800</v>
      </c>
      <c r="F202" s="39">
        <v>52275</v>
      </c>
      <c r="G202" s="40">
        <v>58670</v>
      </c>
      <c r="H202" s="16">
        <f t="shared" si="12"/>
        <v>52581.67</v>
      </c>
      <c r="I202" s="16">
        <f t="shared" si="13"/>
        <v>5940.939179400285</v>
      </c>
      <c r="J202" s="17">
        <f t="shared" si="14"/>
        <v>11.298498468002794</v>
      </c>
      <c r="K202" s="17">
        <f t="shared" si="15"/>
        <v>52581.67</v>
      </c>
      <c r="L202" s="18">
        <f t="shared" si="16"/>
        <v>52581.67</v>
      </c>
      <c r="M202" s="18">
        <f t="shared" si="17"/>
        <v>46800</v>
      </c>
      <c r="N202" s="41"/>
    </row>
    <row r="203" spans="1:14" s="4" customFormat="1" ht="165.6" x14ac:dyDescent="0.25">
      <c r="A203" s="10" t="s">
        <v>209</v>
      </c>
      <c r="B203" s="15" t="s">
        <v>445</v>
      </c>
      <c r="C203" s="14" t="s">
        <v>154</v>
      </c>
      <c r="D203" s="19">
        <v>1</v>
      </c>
      <c r="E203" s="20">
        <v>16185</v>
      </c>
      <c r="F203" s="39">
        <v>18078</v>
      </c>
      <c r="G203" s="40">
        <v>20535.88</v>
      </c>
      <c r="H203" s="16">
        <f t="shared" si="12"/>
        <v>18266.29</v>
      </c>
      <c r="I203" s="16">
        <f t="shared" si="13"/>
        <v>2181.5430268810505</v>
      </c>
      <c r="J203" s="17">
        <f t="shared" si="14"/>
        <v>11.943000066685958</v>
      </c>
      <c r="K203" s="17">
        <f t="shared" si="15"/>
        <v>18266.29</v>
      </c>
      <c r="L203" s="18">
        <f t="shared" si="16"/>
        <v>18266.29</v>
      </c>
      <c r="M203" s="18">
        <f t="shared" si="17"/>
        <v>16185</v>
      </c>
      <c r="N203" s="41"/>
    </row>
    <row r="204" spans="1:14" s="4" customFormat="1" ht="151.80000000000001" x14ac:dyDescent="0.25">
      <c r="A204" s="10" t="s">
        <v>210</v>
      </c>
      <c r="B204" s="15" t="s">
        <v>446</v>
      </c>
      <c r="C204" s="14" t="s">
        <v>154</v>
      </c>
      <c r="D204" s="19">
        <v>1</v>
      </c>
      <c r="E204" s="20">
        <v>7150</v>
      </c>
      <c r="F204" s="39">
        <v>7986.55</v>
      </c>
      <c r="G204" s="40">
        <v>9016.25</v>
      </c>
      <c r="H204" s="16">
        <f t="shared" si="12"/>
        <v>8050.93</v>
      </c>
      <c r="I204" s="16">
        <f t="shared" si="13"/>
        <v>934.78937511791037</v>
      </c>
      <c r="J204" s="17">
        <f t="shared" si="14"/>
        <v>11.610948984998135</v>
      </c>
      <c r="K204" s="17">
        <f t="shared" si="15"/>
        <v>8050.93</v>
      </c>
      <c r="L204" s="18">
        <f t="shared" si="16"/>
        <v>8050.93</v>
      </c>
      <c r="M204" s="18">
        <f t="shared" si="17"/>
        <v>7150</v>
      </c>
      <c r="N204" s="41"/>
    </row>
    <row r="205" spans="1:14" s="4" customFormat="1" ht="55.2" x14ac:dyDescent="0.25">
      <c r="A205" s="10" t="s">
        <v>211</v>
      </c>
      <c r="B205" s="15" t="s">
        <v>447</v>
      </c>
      <c r="C205" s="14" t="s">
        <v>259</v>
      </c>
      <c r="D205" s="19">
        <v>1</v>
      </c>
      <c r="E205" s="20">
        <v>30000</v>
      </c>
      <c r="F205" s="39">
        <v>33510</v>
      </c>
      <c r="G205" s="40">
        <v>36250</v>
      </c>
      <c r="H205" s="16">
        <f t="shared" si="12"/>
        <v>33253.33</v>
      </c>
      <c r="I205" s="16">
        <f t="shared" si="13"/>
        <v>3132.8953594611698</v>
      </c>
      <c r="J205" s="17">
        <f t="shared" si="14"/>
        <v>9.4212981360398178</v>
      </c>
      <c r="K205" s="17">
        <f t="shared" si="15"/>
        <v>33253.33</v>
      </c>
      <c r="L205" s="18">
        <f t="shared" si="16"/>
        <v>33253.33</v>
      </c>
      <c r="M205" s="18">
        <f t="shared" si="17"/>
        <v>30000</v>
      </c>
      <c r="N205" s="41"/>
    </row>
    <row r="206" spans="1:14" s="4" customFormat="1" ht="55.2" x14ac:dyDescent="0.25">
      <c r="A206" s="10" t="s">
        <v>212</v>
      </c>
      <c r="B206" s="15" t="s">
        <v>448</v>
      </c>
      <c r="C206" s="14" t="s">
        <v>154</v>
      </c>
      <c r="D206" s="19">
        <v>1</v>
      </c>
      <c r="E206" s="20">
        <v>29185</v>
      </c>
      <c r="F206" s="39">
        <v>32599</v>
      </c>
      <c r="G206" s="40">
        <v>35210.879999999997</v>
      </c>
      <c r="H206" s="16">
        <f t="shared" si="12"/>
        <v>32331.63</v>
      </c>
      <c r="I206" s="16">
        <f t="shared" si="13"/>
        <v>3021.8245842757528</v>
      </c>
      <c r="J206" s="17">
        <f t="shared" si="14"/>
        <v>9.3463415988484115</v>
      </c>
      <c r="K206" s="17">
        <f t="shared" si="15"/>
        <v>32331.63</v>
      </c>
      <c r="L206" s="18">
        <f t="shared" si="16"/>
        <v>32331.63</v>
      </c>
      <c r="M206" s="18">
        <f t="shared" si="17"/>
        <v>29185</v>
      </c>
      <c r="N206" s="41"/>
    </row>
    <row r="207" spans="1:14" s="4" customFormat="1" ht="55.2" x14ac:dyDescent="0.25">
      <c r="A207" s="10" t="s">
        <v>213</v>
      </c>
      <c r="B207" s="15" t="s">
        <v>449</v>
      </c>
      <c r="C207" s="14" t="s">
        <v>154</v>
      </c>
      <c r="D207" s="19">
        <v>1</v>
      </c>
      <c r="E207" s="20">
        <v>6175</v>
      </c>
      <c r="F207" s="39">
        <v>6897</v>
      </c>
      <c r="G207" s="40">
        <v>7673.13</v>
      </c>
      <c r="H207" s="16">
        <f t="shared" si="12"/>
        <v>6915.04</v>
      </c>
      <c r="I207" s="16">
        <f t="shared" si="13"/>
        <v>749.22796639830085</v>
      </c>
      <c r="J207" s="17">
        <f t="shared" si="14"/>
        <v>10.834759689001089</v>
      </c>
      <c r="K207" s="17">
        <f t="shared" si="15"/>
        <v>6915.04</v>
      </c>
      <c r="L207" s="18">
        <f t="shared" si="16"/>
        <v>6915.04</v>
      </c>
      <c r="M207" s="18">
        <f t="shared" si="17"/>
        <v>6175</v>
      </c>
      <c r="N207" s="41"/>
    </row>
    <row r="208" spans="1:14" s="4" customFormat="1" ht="55.2" x14ac:dyDescent="0.25">
      <c r="A208" s="10" t="s">
        <v>214</v>
      </c>
      <c r="B208" s="15" t="s">
        <v>450</v>
      </c>
      <c r="C208" s="14" t="s">
        <v>154</v>
      </c>
      <c r="D208" s="19">
        <v>1</v>
      </c>
      <c r="E208" s="20">
        <v>32110</v>
      </c>
      <c r="F208" s="39">
        <v>35866</v>
      </c>
      <c r="G208" s="40">
        <v>40840.25</v>
      </c>
      <c r="H208" s="16">
        <f t="shared" si="12"/>
        <v>36272.080000000002</v>
      </c>
      <c r="I208" s="16">
        <f t="shared" si="13"/>
        <v>4379.2686627830144</v>
      </c>
      <c r="J208" s="17">
        <f t="shared" si="14"/>
        <v>12.073387196937739</v>
      </c>
      <c r="K208" s="17">
        <f t="shared" si="15"/>
        <v>36272.080000000002</v>
      </c>
      <c r="L208" s="18">
        <f t="shared" si="16"/>
        <v>36272.080000000002</v>
      </c>
      <c r="M208" s="18">
        <f t="shared" si="17"/>
        <v>32110</v>
      </c>
      <c r="N208" s="41"/>
    </row>
    <row r="209" spans="1:14" s="4" customFormat="1" ht="55.2" x14ac:dyDescent="0.25">
      <c r="A209" s="10" t="s">
        <v>215</v>
      </c>
      <c r="B209" s="15" t="s">
        <v>451</v>
      </c>
      <c r="C209" s="14" t="s">
        <v>154</v>
      </c>
      <c r="D209" s="19">
        <v>1</v>
      </c>
      <c r="E209" s="20">
        <v>35685</v>
      </c>
      <c r="F209" s="39">
        <v>39860</v>
      </c>
      <c r="G209" s="40">
        <v>45398.38</v>
      </c>
      <c r="H209" s="16">
        <f t="shared" si="12"/>
        <v>40314.46</v>
      </c>
      <c r="I209" s="16">
        <f t="shared" si="13"/>
        <v>4872.6110223164733</v>
      </c>
      <c r="J209" s="17">
        <f t="shared" si="14"/>
        <v>12.086509461658357</v>
      </c>
      <c r="K209" s="17">
        <f t="shared" si="15"/>
        <v>40314.46</v>
      </c>
      <c r="L209" s="18">
        <f t="shared" si="16"/>
        <v>40314.46</v>
      </c>
      <c r="M209" s="18">
        <f t="shared" si="17"/>
        <v>35685</v>
      </c>
      <c r="N209" s="41"/>
    </row>
    <row r="210" spans="1:14" s="4" customFormat="1" ht="41.4" x14ac:dyDescent="0.25">
      <c r="A210" s="10" t="s">
        <v>216</v>
      </c>
      <c r="B210" s="15" t="s">
        <v>452</v>
      </c>
      <c r="C210" s="14" t="s">
        <v>259</v>
      </c>
      <c r="D210" s="19">
        <v>1</v>
      </c>
      <c r="E210" s="20">
        <v>22000</v>
      </c>
      <c r="F210" s="39">
        <v>24574</v>
      </c>
      <c r="G210" s="40">
        <v>27050</v>
      </c>
      <c r="H210" s="16">
        <f t="shared" si="12"/>
        <v>24541.33</v>
      </c>
      <c r="I210" s="16">
        <f t="shared" si="13"/>
        <v>2525.1584768749335</v>
      </c>
      <c r="J210" s="17">
        <f t="shared" si="14"/>
        <v>10.289411685817083</v>
      </c>
      <c r="K210" s="17">
        <f t="shared" si="15"/>
        <v>24541.33</v>
      </c>
      <c r="L210" s="18">
        <f t="shared" si="16"/>
        <v>24541.33</v>
      </c>
      <c r="M210" s="18">
        <f t="shared" si="17"/>
        <v>22000</v>
      </c>
      <c r="N210" s="41"/>
    </row>
    <row r="211" spans="1:14" s="4" customFormat="1" ht="55.2" x14ac:dyDescent="0.25">
      <c r="A211" s="10" t="s">
        <v>217</v>
      </c>
      <c r="B211" s="15" t="s">
        <v>453</v>
      </c>
      <c r="C211" s="14" t="s">
        <v>154</v>
      </c>
      <c r="D211" s="19">
        <v>1</v>
      </c>
      <c r="E211" s="20">
        <v>35100</v>
      </c>
      <c r="F211" s="39">
        <v>39206.699999999997</v>
      </c>
      <c r="G211" s="40">
        <v>42752.5</v>
      </c>
      <c r="H211" s="16">
        <f t="shared" si="12"/>
        <v>39019.730000000003</v>
      </c>
      <c r="I211" s="16">
        <f t="shared" si="13"/>
        <v>3829.6744591849229</v>
      </c>
      <c r="J211" s="17">
        <f t="shared" si="14"/>
        <v>9.8147128624030007</v>
      </c>
      <c r="K211" s="17">
        <f t="shared" si="15"/>
        <v>39019.730000000003</v>
      </c>
      <c r="L211" s="18">
        <f t="shared" si="16"/>
        <v>39019.730000000003</v>
      </c>
      <c r="M211" s="18">
        <f t="shared" si="17"/>
        <v>35100</v>
      </c>
      <c r="N211" s="41"/>
    </row>
    <row r="212" spans="1:14" s="4" customFormat="1" ht="55.2" x14ac:dyDescent="0.25">
      <c r="A212" s="10" t="s">
        <v>218</v>
      </c>
      <c r="B212" s="15" t="s">
        <v>454</v>
      </c>
      <c r="C212" s="14" t="s">
        <v>154</v>
      </c>
      <c r="D212" s="19">
        <v>1</v>
      </c>
      <c r="E212" s="20">
        <v>23400</v>
      </c>
      <c r="F212" s="39">
        <v>26137</v>
      </c>
      <c r="G212" s="40">
        <v>26835</v>
      </c>
      <c r="H212" s="16">
        <f t="shared" si="12"/>
        <v>25457.33</v>
      </c>
      <c r="I212" s="16">
        <f t="shared" si="13"/>
        <v>1815.5622636894977</v>
      </c>
      <c r="J212" s="17">
        <f t="shared" si="14"/>
        <v>7.1317858694902316</v>
      </c>
      <c r="K212" s="17">
        <f t="shared" si="15"/>
        <v>25457.33</v>
      </c>
      <c r="L212" s="18">
        <f t="shared" si="16"/>
        <v>25457.33</v>
      </c>
      <c r="M212" s="18">
        <f t="shared" si="17"/>
        <v>23400</v>
      </c>
      <c r="N212" s="41"/>
    </row>
    <row r="213" spans="1:14" s="4" customFormat="1" ht="41.4" x14ac:dyDescent="0.25">
      <c r="A213" s="10" t="s">
        <v>219</v>
      </c>
      <c r="B213" s="15" t="s">
        <v>455</v>
      </c>
      <c r="C213" s="14" t="s">
        <v>154</v>
      </c>
      <c r="D213" s="19">
        <v>1</v>
      </c>
      <c r="E213" s="20">
        <v>29250</v>
      </c>
      <c r="F213" s="39">
        <v>32672.25</v>
      </c>
      <c r="G213" s="40">
        <v>35293.75</v>
      </c>
      <c r="H213" s="16">
        <f t="shared" si="12"/>
        <v>32405.33</v>
      </c>
      <c r="I213" s="16">
        <f t="shared" si="13"/>
        <v>3030.703201541407</v>
      </c>
      <c r="J213" s="17">
        <f t="shared" si="14"/>
        <v>9.3524836856819746</v>
      </c>
      <c r="K213" s="17">
        <f t="shared" si="15"/>
        <v>32405.33</v>
      </c>
      <c r="L213" s="18">
        <f t="shared" si="16"/>
        <v>32405.33</v>
      </c>
      <c r="M213" s="18">
        <f t="shared" si="17"/>
        <v>29250</v>
      </c>
      <c r="N213" s="41"/>
    </row>
    <row r="214" spans="1:14" s="4" customFormat="1" ht="27.6" x14ac:dyDescent="0.25">
      <c r="A214" s="10" t="s">
        <v>220</v>
      </c>
      <c r="B214" s="15" t="s">
        <v>456</v>
      </c>
      <c r="C214" s="14" t="s">
        <v>259</v>
      </c>
      <c r="D214" s="19">
        <v>1</v>
      </c>
      <c r="E214" s="20">
        <v>20000</v>
      </c>
      <c r="F214" s="39">
        <v>22340</v>
      </c>
      <c r="G214" s="40">
        <v>24500</v>
      </c>
      <c r="H214" s="16">
        <f t="shared" si="12"/>
        <v>22280</v>
      </c>
      <c r="I214" s="16">
        <f t="shared" si="13"/>
        <v>2250.5999200213264</v>
      </c>
      <c r="J214" s="17">
        <f t="shared" si="14"/>
        <v>10.101435906738448</v>
      </c>
      <c r="K214" s="17">
        <f t="shared" si="15"/>
        <v>22280</v>
      </c>
      <c r="L214" s="18">
        <f t="shared" si="16"/>
        <v>22280</v>
      </c>
      <c r="M214" s="18">
        <f t="shared" si="17"/>
        <v>20000</v>
      </c>
      <c r="N214" s="41"/>
    </row>
    <row r="215" spans="1:14" s="4" customFormat="1" ht="41.4" x14ac:dyDescent="0.25">
      <c r="A215" s="10" t="s">
        <v>221</v>
      </c>
      <c r="B215" s="15" t="s">
        <v>457</v>
      </c>
      <c r="C215" s="14" t="s">
        <v>154</v>
      </c>
      <c r="D215" s="19">
        <v>1</v>
      </c>
      <c r="E215" s="20">
        <v>30420</v>
      </c>
      <c r="F215" s="39">
        <v>33979</v>
      </c>
      <c r="G215" s="40">
        <v>37785.5</v>
      </c>
      <c r="H215" s="16">
        <f t="shared" si="12"/>
        <v>34061.5</v>
      </c>
      <c r="I215" s="16">
        <f t="shared" si="13"/>
        <v>3683.4429885638247</v>
      </c>
      <c r="J215" s="17">
        <f t="shared" si="14"/>
        <v>10.814095059124892</v>
      </c>
      <c r="K215" s="17">
        <f t="shared" si="15"/>
        <v>34061.5</v>
      </c>
      <c r="L215" s="18">
        <f t="shared" si="16"/>
        <v>34061.5</v>
      </c>
      <c r="M215" s="18">
        <f t="shared" si="17"/>
        <v>30420</v>
      </c>
      <c r="N215" s="41"/>
    </row>
    <row r="216" spans="1:14" s="4" customFormat="1" ht="41.4" x14ac:dyDescent="0.25">
      <c r="A216" s="10" t="s">
        <v>222</v>
      </c>
      <c r="B216" s="15" t="s">
        <v>458</v>
      </c>
      <c r="C216" s="14" t="s">
        <v>154</v>
      </c>
      <c r="D216" s="19">
        <v>1</v>
      </c>
      <c r="E216" s="20">
        <v>29250</v>
      </c>
      <c r="F216" s="39">
        <v>32672.25</v>
      </c>
      <c r="G216" s="40">
        <v>36293.75</v>
      </c>
      <c r="H216" s="16">
        <f t="shared" si="12"/>
        <v>32738.67</v>
      </c>
      <c r="I216" s="16">
        <f t="shared" si="13"/>
        <v>3522.344658864793</v>
      </c>
      <c r="J216" s="17">
        <f t="shared" si="14"/>
        <v>10.758972978635947</v>
      </c>
      <c r="K216" s="17">
        <f t="shared" si="15"/>
        <v>32738.67</v>
      </c>
      <c r="L216" s="18">
        <f t="shared" si="16"/>
        <v>32738.67</v>
      </c>
      <c r="M216" s="18">
        <f t="shared" si="17"/>
        <v>29250</v>
      </c>
      <c r="N216" s="41"/>
    </row>
    <row r="217" spans="1:14" s="4" customFormat="1" ht="41.4" x14ac:dyDescent="0.25">
      <c r="A217" s="10" t="s">
        <v>223</v>
      </c>
      <c r="B217" s="15" t="s">
        <v>459</v>
      </c>
      <c r="C217" s="14" t="s">
        <v>154</v>
      </c>
      <c r="D217" s="19">
        <v>1</v>
      </c>
      <c r="E217" s="20">
        <v>35100</v>
      </c>
      <c r="F217" s="39">
        <v>39206</v>
      </c>
      <c r="G217" s="40">
        <v>43752.5</v>
      </c>
      <c r="H217" s="16">
        <f t="shared" si="12"/>
        <v>39352.83</v>
      </c>
      <c r="I217" s="16">
        <f t="shared" si="13"/>
        <v>4328.1184229793589</v>
      </c>
      <c r="J217" s="17">
        <f t="shared" si="14"/>
        <v>10.998239320982401</v>
      </c>
      <c r="K217" s="17">
        <f t="shared" si="15"/>
        <v>39352.83</v>
      </c>
      <c r="L217" s="18">
        <f t="shared" si="16"/>
        <v>39352.83</v>
      </c>
      <c r="M217" s="18">
        <f t="shared" si="17"/>
        <v>35100</v>
      </c>
      <c r="N217" s="41"/>
    </row>
    <row r="218" spans="1:14" s="4" customFormat="1" ht="41.4" x14ac:dyDescent="0.25">
      <c r="A218" s="10" t="s">
        <v>224</v>
      </c>
      <c r="B218" s="15" t="s">
        <v>460</v>
      </c>
      <c r="C218" s="14"/>
      <c r="D218" s="19">
        <v>1</v>
      </c>
      <c r="E218" s="20">
        <v>15750</v>
      </c>
      <c r="F218" s="39">
        <v>17592.75</v>
      </c>
      <c r="G218" s="40">
        <v>19081.25</v>
      </c>
      <c r="H218" s="16">
        <f t="shared" si="12"/>
        <v>17474.669999999998</v>
      </c>
      <c r="I218" s="16">
        <f t="shared" si="13"/>
        <v>1668.7613357917103</v>
      </c>
      <c r="J218" s="17">
        <f t="shared" si="14"/>
        <v>9.5496014276190078</v>
      </c>
      <c r="K218" s="17">
        <f t="shared" si="15"/>
        <v>17474.669999999998</v>
      </c>
      <c r="L218" s="18">
        <f t="shared" si="16"/>
        <v>17474.669999999998</v>
      </c>
      <c r="M218" s="18">
        <f t="shared" si="17"/>
        <v>15750</v>
      </c>
      <c r="N218" s="41"/>
    </row>
    <row r="219" spans="1:14" s="4" customFormat="1" ht="41.4" x14ac:dyDescent="0.25">
      <c r="A219" s="10" t="s">
        <v>225</v>
      </c>
      <c r="B219" s="15" t="s">
        <v>461</v>
      </c>
      <c r="C219" s="14" t="s">
        <v>154</v>
      </c>
      <c r="D219" s="19">
        <v>1</v>
      </c>
      <c r="E219" s="20">
        <v>46800</v>
      </c>
      <c r="F219" s="39">
        <v>52275</v>
      </c>
      <c r="G219" s="40">
        <v>56670</v>
      </c>
      <c r="H219" s="16">
        <f t="shared" si="12"/>
        <v>51915</v>
      </c>
      <c r="I219" s="16">
        <f t="shared" si="13"/>
        <v>4944.8382177782114</v>
      </c>
      <c r="J219" s="17">
        <f t="shared" si="14"/>
        <v>9.5248737701593207</v>
      </c>
      <c r="K219" s="17">
        <f t="shared" si="15"/>
        <v>51915</v>
      </c>
      <c r="L219" s="18">
        <f t="shared" si="16"/>
        <v>51915</v>
      </c>
      <c r="M219" s="18">
        <f t="shared" si="17"/>
        <v>46800</v>
      </c>
      <c r="N219" s="41"/>
    </row>
    <row r="220" spans="1:14" s="4" customFormat="1" ht="41.4" x14ac:dyDescent="0.25">
      <c r="A220" s="10" t="s">
        <v>226</v>
      </c>
      <c r="B220" s="15" t="s">
        <v>462</v>
      </c>
      <c r="C220" s="14" t="s">
        <v>154</v>
      </c>
      <c r="D220" s="19">
        <v>1</v>
      </c>
      <c r="E220" s="20">
        <v>35100</v>
      </c>
      <c r="F220" s="39">
        <v>39206</v>
      </c>
      <c r="G220" s="40">
        <v>42752.5</v>
      </c>
      <c r="H220" s="16">
        <f t="shared" si="12"/>
        <v>39019.5</v>
      </c>
      <c r="I220" s="16">
        <f t="shared" si="13"/>
        <v>3829.6573932925121</v>
      </c>
      <c r="J220" s="17">
        <f t="shared" si="14"/>
        <v>9.8147269782865276</v>
      </c>
      <c r="K220" s="17">
        <f t="shared" si="15"/>
        <v>39019.5</v>
      </c>
      <c r="L220" s="18">
        <f t="shared" si="16"/>
        <v>39019.5</v>
      </c>
      <c r="M220" s="18">
        <f t="shared" si="17"/>
        <v>35100</v>
      </c>
      <c r="N220" s="41"/>
    </row>
    <row r="221" spans="1:14" s="4" customFormat="1" ht="41.4" x14ac:dyDescent="0.25">
      <c r="A221" s="10" t="s">
        <v>227</v>
      </c>
      <c r="B221" s="15" t="s">
        <v>463</v>
      </c>
      <c r="C221" s="14" t="s">
        <v>154</v>
      </c>
      <c r="D221" s="19">
        <v>1</v>
      </c>
      <c r="E221" s="20">
        <v>23400</v>
      </c>
      <c r="F221" s="39">
        <v>26137</v>
      </c>
      <c r="G221" s="40">
        <v>26835</v>
      </c>
      <c r="H221" s="16">
        <f t="shared" si="12"/>
        <v>25457.33</v>
      </c>
      <c r="I221" s="16">
        <f t="shared" si="13"/>
        <v>1815.5622636894977</v>
      </c>
      <c r="J221" s="17">
        <f t="shared" si="14"/>
        <v>7.1317858694902316</v>
      </c>
      <c r="K221" s="17">
        <f t="shared" si="15"/>
        <v>25457.33</v>
      </c>
      <c r="L221" s="18">
        <f t="shared" si="16"/>
        <v>25457.33</v>
      </c>
      <c r="M221" s="18">
        <f t="shared" si="17"/>
        <v>23400</v>
      </c>
      <c r="N221" s="41"/>
    </row>
    <row r="222" spans="1:14" s="4" customFormat="1" ht="41.4" x14ac:dyDescent="0.25">
      <c r="A222" s="10" t="s">
        <v>228</v>
      </c>
      <c r="B222" s="15" t="s">
        <v>460</v>
      </c>
      <c r="C222" s="14"/>
      <c r="D222" s="19">
        <v>1</v>
      </c>
      <c r="E222" s="20">
        <v>15750</v>
      </c>
      <c r="F222" s="39">
        <v>17592</v>
      </c>
      <c r="G222" s="40">
        <v>19081.25</v>
      </c>
      <c r="H222" s="16">
        <f t="shared" si="12"/>
        <v>17474.419999999998</v>
      </c>
      <c r="I222" s="16">
        <f t="shared" si="13"/>
        <v>1668.7348563607502</v>
      </c>
      <c r="J222" s="17">
        <f t="shared" si="14"/>
        <v>9.5495865176684003</v>
      </c>
      <c r="K222" s="17">
        <f t="shared" si="15"/>
        <v>17474.419999999998</v>
      </c>
      <c r="L222" s="18">
        <f t="shared" si="16"/>
        <v>17474.419999999998</v>
      </c>
      <c r="M222" s="18">
        <f t="shared" si="17"/>
        <v>15750</v>
      </c>
      <c r="N222" s="41"/>
    </row>
    <row r="223" spans="1:14" s="4" customFormat="1" ht="41.4" x14ac:dyDescent="0.25">
      <c r="A223" s="10" t="s">
        <v>229</v>
      </c>
      <c r="B223" s="15" t="s">
        <v>461</v>
      </c>
      <c r="C223" s="14" t="s">
        <v>154</v>
      </c>
      <c r="D223" s="19">
        <v>1</v>
      </c>
      <c r="E223" s="20">
        <v>46800</v>
      </c>
      <c r="F223" s="39">
        <v>52275.6</v>
      </c>
      <c r="G223" s="40">
        <v>58670</v>
      </c>
      <c r="H223" s="16">
        <f t="shared" si="12"/>
        <v>52581.87</v>
      </c>
      <c r="I223" s="16">
        <f t="shared" si="13"/>
        <v>5940.923703712524</v>
      </c>
      <c r="J223" s="17">
        <f t="shared" si="14"/>
        <v>11.298426061516114</v>
      </c>
      <c r="K223" s="17">
        <f t="shared" si="15"/>
        <v>52581.87</v>
      </c>
      <c r="L223" s="18">
        <f t="shared" si="16"/>
        <v>52581.87</v>
      </c>
      <c r="M223" s="18">
        <f t="shared" si="17"/>
        <v>46800</v>
      </c>
      <c r="N223" s="41"/>
    </row>
    <row r="224" spans="1:14" s="4" customFormat="1" ht="41.4" x14ac:dyDescent="0.25">
      <c r="A224" s="10" t="s">
        <v>230</v>
      </c>
      <c r="B224" s="15" t="s">
        <v>462</v>
      </c>
      <c r="C224" s="14" t="s">
        <v>154</v>
      </c>
      <c r="D224" s="19">
        <v>1</v>
      </c>
      <c r="E224" s="20">
        <v>35100</v>
      </c>
      <c r="F224" s="39">
        <v>39206</v>
      </c>
      <c r="G224" s="40">
        <v>42752.5</v>
      </c>
      <c r="H224" s="16">
        <f t="shared" si="12"/>
        <v>39019.5</v>
      </c>
      <c r="I224" s="16">
        <f t="shared" si="13"/>
        <v>3829.6573932925121</v>
      </c>
      <c r="J224" s="17">
        <f t="shared" si="14"/>
        <v>9.8147269782865276</v>
      </c>
      <c r="K224" s="17">
        <f t="shared" si="15"/>
        <v>39019.5</v>
      </c>
      <c r="L224" s="18">
        <f t="shared" si="16"/>
        <v>39019.5</v>
      </c>
      <c r="M224" s="18">
        <f t="shared" si="17"/>
        <v>35100</v>
      </c>
      <c r="N224" s="41"/>
    </row>
    <row r="225" spans="1:14" s="4" customFormat="1" ht="41.4" x14ac:dyDescent="0.25">
      <c r="A225" s="10" t="s">
        <v>231</v>
      </c>
      <c r="B225" s="15" t="s">
        <v>463</v>
      </c>
      <c r="C225" s="14" t="s">
        <v>154</v>
      </c>
      <c r="D225" s="19">
        <v>1</v>
      </c>
      <c r="E225" s="20">
        <v>23400</v>
      </c>
      <c r="F225" s="39">
        <v>26137.8</v>
      </c>
      <c r="G225" s="40">
        <v>28835</v>
      </c>
      <c r="H225" s="16">
        <f t="shared" si="12"/>
        <v>26124.27</v>
      </c>
      <c r="I225" s="16">
        <f t="shared" si="13"/>
        <v>2717.5252737248525</v>
      </c>
      <c r="J225" s="17">
        <f t="shared" si="14"/>
        <v>10.402301284303265</v>
      </c>
      <c r="K225" s="17">
        <f t="shared" si="15"/>
        <v>26124.27</v>
      </c>
      <c r="L225" s="18">
        <f t="shared" si="16"/>
        <v>26124.27</v>
      </c>
      <c r="M225" s="18">
        <f t="shared" si="17"/>
        <v>23400</v>
      </c>
      <c r="N225" s="41"/>
    </row>
    <row r="226" spans="1:14" s="4" customFormat="1" ht="110.4" x14ac:dyDescent="0.25">
      <c r="A226" s="10" t="s">
        <v>232</v>
      </c>
      <c r="B226" s="15" t="s">
        <v>464</v>
      </c>
      <c r="C226" s="14" t="s">
        <v>259</v>
      </c>
      <c r="D226" s="19">
        <v>1</v>
      </c>
      <c r="E226" s="20">
        <v>25000</v>
      </c>
      <c r="F226" s="39">
        <v>27925</v>
      </c>
      <c r="G226" s="40">
        <v>30875</v>
      </c>
      <c r="H226" s="16">
        <f t="shared" si="12"/>
        <v>27933.33</v>
      </c>
      <c r="I226" s="16">
        <f t="shared" si="13"/>
        <v>2937.5088652348495</v>
      </c>
      <c r="J226" s="17">
        <f t="shared" si="14"/>
        <v>10.516142777230101</v>
      </c>
      <c r="K226" s="17">
        <f t="shared" si="15"/>
        <v>27933.33</v>
      </c>
      <c r="L226" s="18">
        <f t="shared" si="16"/>
        <v>27933.33</v>
      </c>
      <c r="M226" s="18">
        <f t="shared" si="17"/>
        <v>25000</v>
      </c>
      <c r="N226" s="41"/>
    </row>
    <row r="227" spans="1:14" s="4" customFormat="1" ht="124.2" x14ac:dyDescent="0.25">
      <c r="A227" s="10" t="s">
        <v>233</v>
      </c>
      <c r="B227" s="15" t="s">
        <v>465</v>
      </c>
      <c r="C227" s="14" t="s">
        <v>154</v>
      </c>
      <c r="D227" s="19">
        <v>1</v>
      </c>
      <c r="E227" s="20">
        <v>59800</v>
      </c>
      <c r="F227" s="39">
        <v>66796</v>
      </c>
      <c r="G227" s="40">
        <v>72245</v>
      </c>
      <c r="H227" s="16">
        <f t="shared" si="12"/>
        <v>66280.33</v>
      </c>
      <c r="I227" s="16">
        <f t="shared" si="13"/>
        <v>6238.5046552305566</v>
      </c>
      <c r="J227" s="17">
        <f t="shared" si="14"/>
        <v>9.4123017420561368</v>
      </c>
      <c r="K227" s="17">
        <f t="shared" si="15"/>
        <v>66280.33</v>
      </c>
      <c r="L227" s="18">
        <f t="shared" si="16"/>
        <v>66280.33</v>
      </c>
      <c r="M227" s="18">
        <f t="shared" si="17"/>
        <v>59800</v>
      </c>
      <c r="N227" s="41"/>
    </row>
    <row r="228" spans="1:14" s="4" customFormat="1" ht="110.4" x14ac:dyDescent="0.25">
      <c r="A228" s="10" t="s">
        <v>234</v>
      </c>
      <c r="B228" s="15" t="s">
        <v>466</v>
      </c>
      <c r="C228" s="14" t="s">
        <v>154</v>
      </c>
      <c r="D228" s="19">
        <v>1</v>
      </c>
      <c r="E228" s="20">
        <v>46800</v>
      </c>
      <c r="F228" s="39">
        <v>52275</v>
      </c>
      <c r="G228" s="40">
        <v>56670</v>
      </c>
      <c r="H228" s="16">
        <f t="shared" si="12"/>
        <v>51915</v>
      </c>
      <c r="I228" s="16">
        <f t="shared" si="13"/>
        <v>4944.8382177782114</v>
      </c>
      <c r="J228" s="17">
        <f t="shared" si="14"/>
        <v>9.5248737701593207</v>
      </c>
      <c r="K228" s="17">
        <f t="shared" si="15"/>
        <v>51915</v>
      </c>
      <c r="L228" s="18">
        <f t="shared" si="16"/>
        <v>51915</v>
      </c>
      <c r="M228" s="18">
        <f t="shared" si="17"/>
        <v>46800</v>
      </c>
      <c r="N228" s="41"/>
    </row>
    <row r="229" spans="1:14" s="4" customFormat="1" ht="110.4" x14ac:dyDescent="0.25">
      <c r="A229" s="10" t="s">
        <v>235</v>
      </c>
      <c r="B229" s="15" t="s">
        <v>467</v>
      </c>
      <c r="C229" s="14" t="s">
        <v>154</v>
      </c>
      <c r="D229" s="19">
        <v>1</v>
      </c>
      <c r="E229" s="20">
        <v>70200</v>
      </c>
      <c r="F229" s="39">
        <v>78413</v>
      </c>
      <c r="G229" s="40">
        <v>86505</v>
      </c>
      <c r="H229" s="16">
        <f t="shared" si="12"/>
        <v>78372.67</v>
      </c>
      <c r="I229" s="16">
        <f t="shared" si="13"/>
        <v>8152.5748284412166</v>
      </c>
      <c r="J229" s="17">
        <f t="shared" si="14"/>
        <v>10.402318599635839</v>
      </c>
      <c r="K229" s="17">
        <f t="shared" si="15"/>
        <v>78372.67</v>
      </c>
      <c r="L229" s="18">
        <f t="shared" si="16"/>
        <v>78372.67</v>
      </c>
      <c r="M229" s="18">
        <f t="shared" si="17"/>
        <v>70200</v>
      </c>
      <c r="N229" s="41"/>
    </row>
    <row r="230" spans="1:14" s="4" customFormat="1" ht="55.2" x14ac:dyDescent="0.25">
      <c r="A230" s="10" t="s">
        <v>236</v>
      </c>
      <c r="B230" s="15" t="s">
        <v>468</v>
      </c>
      <c r="C230" s="14" t="s">
        <v>259</v>
      </c>
      <c r="D230" s="19">
        <v>1</v>
      </c>
      <c r="E230" s="20">
        <v>25000</v>
      </c>
      <c r="F230" s="39">
        <v>27925</v>
      </c>
      <c r="G230" s="40">
        <v>30875</v>
      </c>
      <c r="H230" s="16">
        <f t="shared" si="12"/>
        <v>27933.33</v>
      </c>
      <c r="I230" s="16">
        <f t="shared" si="13"/>
        <v>2937.5088652348495</v>
      </c>
      <c r="J230" s="17">
        <f t="shared" si="14"/>
        <v>10.516142777230101</v>
      </c>
      <c r="K230" s="17">
        <f t="shared" si="15"/>
        <v>27933.33</v>
      </c>
      <c r="L230" s="18">
        <f t="shared" si="16"/>
        <v>27933.33</v>
      </c>
      <c r="M230" s="18">
        <f t="shared" si="17"/>
        <v>25000</v>
      </c>
      <c r="N230" s="41"/>
    </row>
    <row r="231" spans="1:14" s="4" customFormat="1" ht="69" x14ac:dyDescent="0.25">
      <c r="A231" s="10" t="s">
        <v>237</v>
      </c>
      <c r="B231" s="15" t="s">
        <v>469</v>
      </c>
      <c r="C231" s="14" t="s">
        <v>154</v>
      </c>
      <c r="D231" s="19">
        <v>1</v>
      </c>
      <c r="E231" s="20">
        <v>59800</v>
      </c>
      <c r="F231" s="39">
        <v>66796.600000000006</v>
      </c>
      <c r="G231" s="40">
        <v>75245</v>
      </c>
      <c r="H231" s="16">
        <f t="shared" si="12"/>
        <v>67280.53</v>
      </c>
      <c r="I231" s="16">
        <f t="shared" si="13"/>
        <v>7733.8638372635787</v>
      </c>
      <c r="J231" s="17">
        <f t="shared" si="14"/>
        <v>11.494950823460485</v>
      </c>
      <c r="K231" s="17">
        <f t="shared" si="15"/>
        <v>67280.53</v>
      </c>
      <c r="L231" s="18">
        <f t="shared" si="16"/>
        <v>67280.53</v>
      </c>
      <c r="M231" s="18">
        <f t="shared" si="17"/>
        <v>59800</v>
      </c>
      <c r="N231" s="41"/>
    </row>
    <row r="232" spans="1:14" s="4" customFormat="1" ht="69" x14ac:dyDescent="0.25">
      <c r="A232" s="10" t="s">
        <v>238</v>
      </c>
      <c r="B232" s="15" t="s">
        <v>470</v>
      </c>
      <c r="C232" s="14" t="s">
        <v>154</v>
      </c>
      <c r="D232" s="19">
        <v>1</v>
      </c>
      <c r="E232" s="20">
        <v>46800</v>
      </c>
      <c r="F232" s="39">
        <v>52275</v>
      </c>
      <c r="G232" s="40">
        <v>56670</v>
      </c>
      <c r="H232" s="16">
        <f t="shared" si="12"/>
        <v>51915</v>
      </c>
      <c r="I232" s="16">
        <f t="shared" si="13"/>
        <v>4944.8382177782114</v>
      </c>
      <c r="J232" s="17">
        <f t="shared" si="14"/>
        <v>9.5248737701593207</v>
      </c>
      <c r="K232" s="17">
        <f t="shared" si="15"/>
        <v>51915</v>
      </c>
      <c r="L232" s="18">
        <f t="shared" si="16"/>
        <v>51915</v>
      </c>
      <c r="M232" s="18">
        <f t="shared" si="17"/>
        <v>46800</v>
      </c>
      <c r="N232" s="41"/>
    </row>
    <row r="233" spans="1:14" s="4" customFormat="1" ht="69" x14ac:dyDescent="0.25">
      <c r="A233" s="10" t="s">
        <v>239</v>
      </c>
      <c r="B233" s="15" t="s">
        <v>471</v>
      </c>
      <c r="C233" s="14" t="s">
        <v>154</v>
      </c>
      <c r="D233" s="19">
        <v>1</v>
      </c>
      <c r="E233" s="20">
        <v>70200</v>
      </c>
      <c r="F233" s="39">
        <v>78413</v>
      </c>
      <c r="G233" s="40">
        <v>87505</v>
      </c>
      <c r="H233" s="16">
        <f t="shared" si="12"/>
        <v>78706</v>
      </c>
      <c r="I233" s="16">
        <f t="shared" si="13"/>
        <v>8656.2199024747515</v>
      </c>
      <c r="J233" s="17">
        <f t="shared" si="14"/>
        <v>10.998170282411444</v>
      </c>
      <c r="K233" s="17">
        <f t="shared" si="15"/>
        <v>78706</v>
      </c>
      <c r="L233" s="18">
        <f t="shared" si="16"/>
        <v>78706</v>
      </c>
      <c r="M233" s="18">
        <f t="shared" si="17"/>
        <v>70200</v>
      </c>
      <c r="N233" s="41"/>
    </row>
    <row r="234" spans="1:14" s="4" customFormat="1" ht="82.8" x14ac:dyDescent="0.25">
      <c r="A234" s="10" t="s">
        <v>240</v>
      </c>
      <c r="B234" s="15" t="s">
        <v>472</v>
      </c>
      <c r="C234" s="14"/>
      <c r="D234" s="19">
        <v>1</v>
      </c>
      <c r="E234" s="20">
        <v>22750</v>
      </c>
      <c r="F234" s="39">
        <v>25411</v>
      </c>
      <c r="G234" s="40">
        <v>28006.25</v>
      </c>
      <c r="H234" s="16">
        <f t="shared" si="12"/>
        <v>25389.08</v>
      </c>
      <c r="I234" s="16">
        <f t="shared" si="13"/>
        <v>2628.1935375526159</v>
      </c>
      <c r="J234" s="17">
        <f t="shared" si="14"/>
        <v>10.351669054383285</v>
      </c>
      <c r="K234" s="17">
        <f t="shared" si="15"/>
        <v>25389.08</v>
      </c>
      <c r="L234" s="18">
        <f t="shared" si="16"/>
        <v>25389.08</v>
      </c>
      <c r="M234" s="18">
        <f t="shared" si="17"/>
        <v>22750</v>
      </c>
      <c r="N234" s="41"/>
    </row>
    <row r="235" spans="1:14" s="4" customFormat="1" ht="96.6" x14ac:dyDescent="0.25">
      <c r="A235" s="10" t="s">
        <v>241</v>
      </c>
      <c r="B235" s="15" t="s">
        <v>473</v>
      </c>
      <c r="C235" s="14" t="s">
        <v>154</v>
      </c>
      <c r="D235" s="19">
        <v>1</v>
      </c>
      <c r="E235" s="20">
        <v>93600</v>
      </c>
      <c r="F235" s="39">
        <v>104551</v>
      </c>
      <c r="G235" s="40">
        <v>109340</v>
      </c>
      <c r="H235" s="16">
        <f t="shared" si="12"/>
        <v>102497</v>
      </c>
      <c r="I235" s="16">
        <f t="shared" si="13"/>
        <v>8068.5244623784838</v>
      </c>
      <c r="J235" s="17">
        <f t="shared" si="14"/>
        <v>7.8719615816838377</v>
      </c>
      <c r="K235" s="17">
        <f t="shared" si="15"/>
        <v>102497</v>
      </c>
      <c r="L235" s="18">
        <f t="shared" si="16"/>
        <v>102497</v>
      </c>
      <c r="M235" s="18">
        <f t="shared" si="17"/>
        <v>93600</v>
      </c>
      <c r="N235" s="41"/>
    </row>
    <row r="236" spans="1:14" s="4" customFormat="1" ht="96.6" x14ac:dyDescent="0.25">
      <c r="A236" s="10" t="s">
        <v>242</v>
      </c>
      <c r="B236" s="15" t="s">
        <v>474</v>
      </c>
      <c r="C236" s="14" t="s">
        <v>154</v>
      </c>
      <c r="D236" s="19">
        <v>1</v>
      </c>
      <c r="E236" s="20">
        <v>70200</v>
      </c>
      <c r="F236" s="39">
        <v>78413</v>
      </c>
      <c r="G236" s="40">
        <v>88505</v>
      </c>
      <c r="H236" s="16">
        <f t="shared" si="12"/>
        <v>79039.33</v>
      </c>
      <c r="I236" s="16">
        <f t="shared" si="13"/>
        <v>9168.5591198035763</v>
      </c>
      <c r="J236" s="17">
        <f t="shared" si="14"/>
        <v>11.599996001741887</v>
      </c>
      <c r="K236" s="17">
        <f t="shared" si="15"/>
        <v>79039.33</v>
      </c>
      <c r="L236" s="18">
        <f t="shared" si="16"/>
        <v>79039.33</v>
      </c>
      <c r="M236" s="18">
        <f t="shared" si="17"/>
        <v>70200</v>
      </c>
      <c r="N236" s="41"/>
    </row>
    <row r="237" spans="1:14" s="4" customFormat="1" ht="96.6" x14ac:dyDescent="0.25">
      <c r="A237" s="10" t="s">
        <v>243</v>
      </c>
      <c r="B237" s="15" t="s">
        <v>475</v>
      </c>
      <c r="C237" s="14" t="s">
        <v>154</v>
      </c>
      <c r="D237" s="19">
        <v>1</v>
      </c>
      <c r="E237" s="20">
        <v>162500</v>
      </c>
      <c r="F237" s="39">
        <v>181512.5</v>
      </c>
      <c r="G237" s="40">
        <v>206187.5</v>
      </c>
      <c r="H237" s="16">
        <f t="shared" si="12"/>
        <v>183400</v>
      </c>
      <c r="I237" s="16">
        <f t="shared" si="13"/>
        <v>21904.826094949945</v>
      </c>
      <c r="J237" s="17">
        <f t="shared" si="14"/>
        <v>11.943743781324944</v>
      </c>
      <c r="K237" s="17">
        <f t="shared" si="15"/>
        <v>183400</v>
      </c>
      <c r="L237" s="18">
        <f t="shared" si="16"/>
        <v>183400</v>
      </c>
      <c r="M237" s="18">
        <f t="shared" si="17"/>
        <v>162500</v>
      </c>
      <c r="N237" s="41"/>
    </row>
    <row r="238" spans="1:14" s="4" customFormat="1" ht="82.8" x14ac:dyDescent="0.25">
      <c r="A238" s="10" t="s">
        <v>244</v>
      </c>
      <c r="B238" s="15" t="s">
        <v>476</v>
      </c>
      <c r="C238" s="14" t="s">
        <v>259</v>
      </c>
      <c r="D238" s="19">
        <v>1</v>
      </c>
      <c r="E238" s="20">
        <v>15000</v>
      </c>
      <c r="F238" s="39">
        <v>16755</v>
      </c>
      <c r="G238" s="40">
        <v>8</v>
      </c>
      <c r="H238" s="16">
        <f t="shared" si="12"/>
        <v>10587.67</v>
      </c>
      <c r="I238" s="16">
        <f t="shared" si="13"/>
        <v>9204.1847185578226</v>
      </c>
      <c r="J238" s="17">
        <f t="shared" si="14"/>
        <v>86.933052489904043</v>
      </c>
      <c r="K238" s="17">
        <f t="shared" si="15"/>
        <v>10587.67</v>
      </c>
      <c r="L238" s="18">
        <f t="shared" si="16"/>
        <v>10587.67</v>
      </c>
      <c r="M238" s="18">
        <f t="shared" si="17"/>
        <v>8</v>
      </c>
      <c r="N238" s="41"/>
    </row>
    <row r="239" spans="1:14" s="4" customFormat="1" ht="82.8" x14ac:dyDescent="0.25">
      <c r="A239" s="10" t="s">
        <v>245</v>
      </c>
      <c r="B239" s="15" t="s">
        <v>477</v>
      </c>
      <c r="C239" s="14" t="s">
        <v>154</v>
      </c>
      <c r="D239" s="19">
        <v>1</v>
      </c>
      <c r="E239" s="20">
        <v>23400</v>
      </c>
      <c r="F239" s="39">
        <v>26137.8</v>
      </c>
      <c r="G239" s="40">
        <v>26835</v>
      </c>
      <c r="H239" s="16">
        <f t="shared" si="12"/>
        <v>25457.599999999999</v>
      </c>
      <c r="I239" s="16">
        <f t="shared" si="13"/>
        <v>1815.7120586700964</v>
      </c>
      <c r="J239" s="17">
        <f t="shared" si="14"/>
        <v>7.1322986403671056</v>
      </c>
      <c r="K239" s="17">
        <f t="shared" si="15"/>
        <v>25457.599999999999</v>
      </c>
      <c r="L239" s="18">
        <f t="shared" si="16"/>
        <v>25457.599999999999</v>
      </c>
      <c r="M239" s="18">
        <f t="shared" si="17"/>
        <v>23400</v>
      </c>
      <c r="N239" s="41"/>
    </row>
    <row r="240" spans="1:14" s="4" customFormat="1" ht="82.8" x14ac:dyDescent="0.25">
      <c r="A240" s="10" t="s">
        <v>246</v>
      </c>
      <c r="B240" s="15" t="s">
        <v>478</v>
      </c>
      <c r="C240" s="14" t="s">
        <v>154</v>
      </c>
      <c r="D240" s="19">
        <v>1</v>
      </c>
      <c r="E240" s="20">
        <v>18850</v>
      </c>
      <c r="F240" s="39">
        <v>21055.45</v>
      </c>
      <c r="G240" s="40">
        <v>23033.75</v>
      </c>
      <c r="H240" s="16">
        <f t="shared" si="12"/>
        <v>20979.73</v>
      </c>
      <c r="I240" s="16">
        <f t="shared" si="13"/>
        <v>2092.9024764267765</v>
      </c>
      <c r="J240" s="17">
        <f t="shared" si="14"/>
        <v>9.9758313211217509</v>
      </c>
      <c r="K240" s="17">
        <f t="shared" si="15"/>
        <v>20979.73</v>
      </c>
      <c r="L240" s="18">
        <f t="shared" si="16"/>
        <v>20979.73</v>
      </c>
      <c r="M240" s="18">
        <f t="shared" si="17"/>
        <v>18850</v>
      </c>
      <c r="N240" s="41"/>
    </row>
    <row r="241" spans="1:14" s="4" customFormat="1" ht="69" x14ac:dyDescent="0.25">
      <c r="A241" s="10" t="s">
        <v>247</v>
      </c>
      <c r="B241" s="15" t="s">
        <v>479</v>
      </c>
      <c r="C241" s="14" t="s">
        <v>259</v>
      </c>
      <c r="D241" s="19">
        <v>1</v>
      </c>
      <c r="E241" s="20">
        <v>10000</v>
      </c>
      <c r="F241" s="39">
        <v>11170</v>
      </c>
      <c r="G241" s="40">
        <v>12550</v>
      </c>
      <c r="H241" s="16">
        <f t="shared" si="12"/>
        <v>11240</v>
      </c>
      <c r="I241" s="16">
        <f t="shared" si="13"/>
        <v>1276.4403628842203</v>
      </c>
      <c r="J241" s="17">
        <f t="shared" si="14"/>
        <v>11.356230986514417</v>
      </c>
      <c r="K241" s="17">
        <f t="shared" si="15"/>
        <v>11240</v>
      </c>
      <c r="L241" s="18">
        <f t="shared" si="16"/>
        <v>11240</v>
      </c>
      <c r="M241" s="18">
        <f t="shared" si="17"/>
        <v>10000</v>
      </c>
      <c r="N241" s="41"/>
    </row>
    <row r="242" spans="1:14" s="4" customFormat="1" ht="82.8" x14ac:dyDescent="0.25">
      <c r="A242" s="10" t="s">
        <v>248</v>
      </c>
      <c r="B242" s="15" t="s">
        <v>480</v>
      </c>
      <c r="C242" s="14" t="s">
        <v>154</v>
      </c>
      <c r="D242" s="19">
        <v>1</v>
      </c>
      <c r="E242" s="20">
        <v>12350</v>
      </c>
      <c r="F242" s="39">
        <v>13794.95</v>
      </c>
      <c r="G242" s="40">
        <v>14746.25</v>
      </c>
      <c r="H242" s="16">
        <f t="shared" si="12"/>
        <v>13630.4</v>
      </c>
      <c r="I242" s="16">
        <f t="shared" si="13"/>
        <v>1206.5699492777035</v>
      </c>
      <c r="J242" s="17">
        <f t="shared" si="14"/>
        <v>8.852050924974348</v>
      </c>
      <c r="K242" s="17">
        <f t="shared" si="15"/>
        <v>13630.4</v>
      </c>
      <c r="L242" s="18">
        <f t="shared" si="16"/>
        <v>13630.4</v>
      </c>
      <c r="M242" s="18">
        <f t="shared" si="17"/>
        <v>12350</v>
      </c>
      <c r="N242" s="41"/>
    </row>
    <row r="243" spans="1:14" s="4" customFormat="1" ht="82.8" x14ac:dyDescent="0.25">
      <c r="A243" s="10" t="s">
        <v>249</v>
      </c>
      <c r="B243" s="15" t="s">
        <v>481</v>
      </c>
      <c r="C243" s="14" t="s">
        <v>259</v>
      </c>
      <c r="D243" s="19">
        <v>1</v>
      </c>
      <c r="E243" s="20">
        <v>78800</v>
      </c>
      <c r="F243" s="39">
        <v>88019.6</v>
      </c>
      <c r="G243" s="40">
        <v>99470</v>
      </c>
      <c r="H243" s="16">
        <f t="shared" si="12"/>
        <v>88763.199999999997</v>
      </c>
      <c r="I243" s="16">
        <f t="shared" si="13"/>
        <v>10355.043733369743</v>
      </c>
      <c r="J243" s="17">
        <f t="shared" si="14"/>
        <v>11.665919810653225</v>
      </c>
      <c r="K243" s="17">
        <f t="shared" si="15"/>
        <v>88763.199999999997</v>
      </c>
      <c r="L243" s="18">
        <f t="shared" si="16"/>
        <v>88763.199999999997</v>
      </c>
      <c r="M243" s="18">
        <f t="shared" si="17"/>
        <v>78800</v>
      </c>
      <c r="N243" s="41"/>
    </row>
    <row r="244" spans="1:14" s="4" customFormat="1" ht="96.6" x14ac:dyDescent="0.25">
      <c r="A244" s="10" t="s">
        <v>250</v>
      </c>
      <c r="B244" s="15" t="s">
        <v>482</v>
      </c>
      <c r="C244" s="14" t="s">
        <v>154</v>
      </c>
      <c r="D244" s="19">
        <v>1</v>
      </c>
      <c r="E244" s="20">
        <v>123500</v>
      </c>
      <c r="F244" s="39">
        <v>137949.5</v>
      </c>
      <c r="G244" s="40">
        <v>151462.5</v>
      </c>
      <c r="H244" s="16">
        <f t="shared" si="12"/>
        <v>137637.32999999999</v>
      </c>
      <c r="I244" s="16">
        <f t="shared" si="13"/>
        <v>13983.863471277647</v>
      </c>
      <c r="J244" s="17">
        <f t="shared" si="14"/>
        <v>10.159935150789142</v>
      </c>
      <c r="K244" s="17">
        <f t="shared" si="15"/>
        <v>137637.32999999999</v>
      </c>
      <c r="L244" s="18">
        <f t="shared" si="16"/>
        <v>137637.32999999999</v>
      </c>
      <c r="M244" s="18">
        <f t="shared" si="17"/>
        <v>123500</v>
      </c>
      <c r="N244" s="41"/>
    </row>
    <row r="245" spans="1:14" s="4" customFormat="1" ht="96.6" x14ac:dyDescent="0.25">
      <c r="A245" s="10" t="s">
        <v>251</v>
      </c>
      <c r="B245" s="15" t="s">
        <v>483</v>
      </c>
      <c r="C245" s="14" t="s">
        <v>154</v>
      </c>
      <c r="D245" s="19">
        <v>1</v>
      </c>
      <c r="E245" s="20">
        <v>188500</v>
      </c>
      <c r="F245" s="39">
        <v>210554.5</v>
      </c>
      <c r="G245" s="40">
        <v>220337.5</v>
      </c>
      <c r="H245" s="16">
        <f t="shared" si="12"/>
        <v>206464</v>
      </c>
      <c r="I245" s="16">
        <f t="shared" si="13"/>
        <v>16308.149626797027</v>
      </c>
      <c r="J245" s="17">
        <f t="shared" si="14"/>
        <v>7.8987860483169108</v>
      </c>
      <c r="K245" s="17">
        <f t="shared" si="15"/>
        <v>206464</v>
      </c>
      <c r="L245" s="18">
        <f t="shared" si="16"/>
        <v>206464</v>
      </c>
      <c r="M245" s="18">
        <f t="shared" si="17"/>
        <v>188500</v>
      </c>
      <c r="N245" s="41"/>
    </row>
    <row r="246" spans="1:14" s="4" customFormat="1" ht="96.6" x14ac:dyDescent="0.25">
      <c r="A246" s="10" t="s">
        <v>252</v>
      </c>
      <c r="B246" s="15" t="s">
        <v>484</v>
      </c>
      <c r="C246" s="14" t="s">
        <v>154</v>
      </c>
      <c r="D246" s="19">
        <v>1</v>
      </c>
      <c r="E246" s="20">
        <v>70200</v>
      </c>
      <c r="F246" s="39">
        <v>78413.399999999994</v>
      </c>
      <c r="G246" s="40">
        <v>81505</v>
      </c>
      <c r="H246" s="16">
        <f t="shared" si="12"/>
        <v>76706.13</v>
      </c>
      <c r="I246" s="16">
        <f t="shared" si="13"/>
        <v>5842.672834699315</v>
      </c>
      <c r="J246" s="17">
        <f t="shared" si="14"/>
        <v>7.6169568647242603</v>
      </c>
      <c r="K246" s="17">
        <f t="shared" si="15"/>
        <v>76706.13</v>
      </c>
      <c r="L246" s="18">
        <f t="shared" si="16"/>
        <v>76706.13</v>
      </c>
      <c r="M246" s="18">
        <f t="shared" si="17"/>
        <v>70200</v>
      </c>
      <c r="N246" s="41"/>
    </row>
    <row r="247" spans="1:14" s="4" customFormat="1" ht="96.6" x14ac:dyDescent="0.25">
      <c r="A247" s="10" t="s">
        <v>253</v>
      </c>
      <c r="B247" s="15" t="s">
        <v>485</v>
      </c>
      <c r="C247" s="14" t="s">
        <v>154</v>
      </c>
      <c r="D247" s="19">
        <v>1</v>
      </c>
      <c r="E247" s="20">
        <v>162500</v>
      </c>
      <c r="F247" s="39">
        <v>181512.5</v>
      </c>
      <c r="G247" s="40">
        <v>205187.5</v>
      </c>
      <c r="H247" s="16">
        <f t="shared" si="12"/>
        <v>183066.67</v>
      </c>
      <c r="I247" s="16">
        <f t="shared" si="13"/>
        <v>21386.145973113838</v>
      </c>
      <c r="J247" s="17">
        <f t="shared" si="14"/>
        <v>11.682162554829798</v>
      </c>
      <c r="K247" s="17">
        <f t="shared" si="15"/>
        <v>183066.67</v>
      </c>
      <c r="L247" s="18">
        <f t="shared" si="16"/>
        <v>183066.67</v>
      </c>
      <c r="M247" s="18">
        <f t="shared" si="17"/>
        <v>162500</v>
      </c>
      <c r="N247" s="41"/>
    </row>
    <row r="248" spans="1:14" s="4" customFormat="1" ht="110.4" x14ac:dyDescent="0.25">
      <c r="A248" s="10" t="s">
        <v>254</v>
      </c>
      <c r="B248" s="15" t="s">
        <v>486</v>
      </c>
      <c r="C248" s="14" t="s">
        <v>259</v>
      </c>
      <c r="D248" s="19">
        <v>1</v>
      </c>
      <c r="E248" s="20">
        <v>25000</v>
      </c>
      <c r="F248" s="39">
        <v>27925</v>
      </c>
      <c r="G248" s="40">
        <v>30875</v>
      </c>
      <c r="H248" s="16">
        <f t="shared" si="12"/>
        <v>27933.33</v>
      </c>
      <c r="I248" s="16">
        <f t="shared" si="13"/>
        <v>2937.5088652348495</v>
      </c>
      <c r="J248" s="17">
        <f t="shared" si="14"/>
        <v>10.516142777230101</v>
      </c>
      <c r="K248" s="17">
        <f t="shared" si="15"/>
        <v>27933.33</v>
      </c>
      <c r="L248" s="18">
        <f t="shared" si="16"/>
        <v>27933.33</v>
      </c>
      <c r="M248" s="18">
        <f t="shared" si="17"/>
        <v>25000</v>
      </c>
      <c r="N248" s="41"/>
    </row>
    <row r="249" spans="1:14" s="4" customFormat="1" ht="124.2" x14ac:dyDescent="0.25">
      <c r="A249" s="10" t="s">
        <v>255</v>
      </c>
      <c r="B249" s="15" t="s">
        <v>487</v>
      </c>
      <c r="C249" s="14" t="s">
        <v>154</v>
      </c>
      <c r="D249" s="19">
        <v>1</v>
      </c>
      <c r="E249" s="20">
        <v>46800</v>
      </c>
      <c r="F249" s="39">
        <v>52275.6</v>
      </c>
      <c r="G249" s="40">
        <v>56670</v>
      </c>
      <c r="H249" s="16">
        <f t="shared" si="12"/>
        <v>51915.199999999997</v>
      </c>
      <c r="I249" s="16">
        <f t="shared" si="13"/>
        <v>4944.8600708210133</v>
      </c>
      <c r="J249" s="17">
        <f t="shared" si="14"/>
        <v>9.5248791699175062</v>
      </c>
      <c r="K249" s="17">
        <f t="shared" si="15"/>
        <v>51915.199999999997</v>
      </c>
      <c r="L249" s="18">
        <f t="shared" si="16"/>
        <v>51915.199999999997</v>
      </c>
      <c r="M249" s="18">
        <f t="shared" si="17"/>
        <v>46800</v>
      </c>
      <c r="N249" s="41"/>
    </row>
    <row r="250" spans="1:14" s="4" customFormat="1" ht="110.4" x14ac:dyDescent="0.25">
      <c r="A250" s="10" t="s">
        <v>256</v>
      </c>
      <c r="B250" s="15" t="s">
        <v>488</v>
      </c>
      <c r="C250" s="14" t="s">
        <v>154</v>
      </c>
      <c r="D250" s="19">
        <v>1</v>
      </c>
      <c r="E250" s="20">
        <v>29250</v>
      </c>
      <c r="F250" s="39">
        <v>32672</v>
      </c>
      <c r="G250" s="40">
        <v>35293.75</v>
      </c>
      <c r="H250" s="16">
        <f t="shared" si="12"/>
        <v>32405.25</v>
      </c>
      <c r="I250" s="16">
        <f t="shared" si="13"/>
        <v>3030.6921960997624</v>
      </c>
      <c r="J250" s="17">
        <f t="shared" si="14"/>
        <v>9.3524728125836489</v>
      </c>
      <c r="K250" s="17">
        <f t="shared" si="15"/>
        <v>32405.25</v>
      </c>
      <c r="L250" s="18">
        <f t="shared" si="16"/>
        <v>32405.25</v>
      </c>
      <c r="M250" s="18">
        <f t="shared" si="17"/>
        <v>29250</v>
      </c>
      <c r="N250" s="41"/>
    </row>
    <row r="251" spans="1:14" s="4" customFormat="1" ht="110.4" x14ac:dyDescent="0.25">
      <c r="A251" s="10" t="s">
        <v>257</v>
      </c>
      <c r="B251" s="15" t="s">
        <v>489</v>
      </c>
      <c r="C251" s="14" t="s">
        <v>154</v>
      </c>
      <c r="D251" s="19">
        <v>1</v>
      </c>
      <c r="E251" s="20">
        <v>44200</v>
      </c>
      <c r="F251" s="39">
        <v>49371</v>
      </c>
      <c r="G251" s="40">
        <v>54355</v>
      </c>
      <c r="H251" s="16">
        <f t="shared" si="12"/>
        <v>49308.67</v>
      </c>
      <c r="I251" s="16">
        <f t="shared" si="13"/>
        <v>5077.7869523379304</v>
      </c>
      <c r="J251" s="17">
        <f t="shared" si="14"/>
        <v>10.297959673903049</v>
      </c>
      <c r="K251" s="17">
        <f t="shared" si="15"/>
        <v>49308.67</v>
      </c>
      <c r="L251" s="18">
        <f t="shared" si="16"/>
        <v>49308.67</v>
      </c>
      <c r="M251" s="18">
        <f t="shared" si="17"/>
        <v>44200</v>
      </c>
      <c r="N251" s="41"/>
    </row>
    <row r="252" spans="1:14" s="6" customFormat="1" ht="22.5" customHeight="1" x14ac:dyDescent="0.25">
      <c r="A252" s="21" t="s">
        <v>153</v>
      </c>
      <c r="B252" s="22"/>
      <c r="C252" s="22"/>
      <c r="D252" s="23"/>
      <c r="E252" s="22"/>
      <c r="F252" s="23"/>
      <c r="G252" s="23"/>
      <c r="H252" s="23"/>
      <c r="I252" s="23"/>
      <c r="J252" s="23"/>
      <c r="K252" s="23"/>
      <c r="L252" s="24"/>
      <c r="M252" s="12">
        <f>SUM(M17:M251)</f>
        <v>7784248</v>
      </c>
    </row>
    <row r="253" spans="1:14" s="4" customFormat="1" ht="147" customHeight="1" x14ac:dyDescent="0.25">
      <c r="A253" s="26" t="s">
        <v>152</v>
      </c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</row>
    <row r="255" spans="1:14" x14ac:dyDescent="0.3">
      <c r="A255" s="25" t="s">
        <v>14</v>
      </c>
      <c r="B255" s="25"/>
      <c r="C255" s="25"/>
      <c r="D255" s="8" t="s">
        <v>16</v>
      </c>
      <c r="E255" s="8"/>
      <c r="F255" s="7"/>
    </row>
  </sheetData>
  <sheetProtection formatCells="0" formatColumns="0" formatRows="0" insertColumns="0" insertRows="0" insertHyperlinks="0" deleteColumns="0" deleteRows="0" sort="0" autoFilter="0" pivotTables="0"/>
  <protectedRanges>
    <protectedRange password="DD4B" sqref="H1:I17 J4:M17 M1:M3 J1 K3 H18:M1048576 C10:C251" name="Диапазон1"/>
  </protectedRanges>
  <mergeCells count="19">
    <mergeCell ref="A6:M6"/>
    <mergeCell ref="A8:M8"/>
    <mergeCell ref="A9:M9"/>
    <mergeCell ref="A10:A16"/>
    <mergeCell ref="B10:B16"/>
    <mergeCell ref="I10:I16"/>
    <mergeCell ref="E16:G16"/>
    <mergeCell ref="C10:C16"/>
    <mergeCell ref="D10:D16"/>
    <mergeCell ref="J10:J16"/>
    <mergeCell ref="M10:M16"/>
    <mergeCell ref="K10:K16"/>
    <mergeCell ref="L10:L16"/>
    <mergeCell ref="H10:H16"/>
    <mergeCell ref="A252:L252"/>
    <mergeCell ref="A255:C255"/>
    <mergeCell ref="A253:M253"/>
    <mergeCell ref="E10:G14"/>
    <mergeCell ref="A7:M7"/>
  </mergeCells>
  <pageMargins left="0.11811023622047245" right="0.11811023622047245" top="0.15748031496062992" bottom="0.15748031496062992" header="0.31496062992125984" footer="0.31496062992125984"/>
  <pageSetup paperSize="9" scale="8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4" sqref="G24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Гена</dc:creator>
  <cp:lastModifiedBy>Пелих</cp:lastModifiedBy>
  <cp:lastPrinted>2026-06-22T15:17:39Z</cp:lastPrinted>
  <dcterms:created xsi:type="dcterms:W3CDTF">2015-02-16T15:55:24Z</dcterms:created>
  <dcterms:modified xsi:type="dcterms:W3CDTF">2026-08-05T03:29:57Z</dcterms:modified>
</cp:coreProperties>
</file>