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Гаффарова З.К\Закупки\2026\Дрожжи\"/>
    </mc:Choice>
  </mc:AlternateContent>
  <bookViews>
    <workbookView xWindow="120" yWindow="45" windowWidth="1897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Лист1!$A$1:$P$19</definedName>
  </definedNames>
  <calcPr calcId="152511" refMode="R1C1"/>
</workbook>
</file>

<file path=xl/calcChain.xml><?xml version="1.0" encoding="utf-8"?>
<calcChain xmlns="http://schemas.openxmlformats.org/spreadsheetml/2006/main">
  <c r="J5" i="1" l="1"/>
  <c r="K5" i="1" s="1"/>
  <c r="L5" i="1" s="1"/>
  <c r="M5" i="1"/>
  <c r="N5" i="1" s="1"/>
  <c r="O5" i="1" s="1"/>
  <c r="P5" i="1" s="1"/>
  <c r="P6" i="1" s="1"/>
</calcChain>
</file>

<file path=xl/sharedStrings.xml><?xml version="1.0" encoding="utf-8"?>
<sst xmlns="http://schemas.openxmlformats.org/spreadsheetml/2006/main" count="29" uniqueCount="29">
  <si>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</si>
  <si>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</si>
  <si>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</si>
  <si>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</si>
  <si>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</si>
  <si>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</si>
  <si>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</si>
  <si>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</si>
  <si>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</si>
  <si>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</si>
  <si>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</si>
  <si>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</si>
  <si>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№5</t>
  </si>
  <si>
    <t>№4</t>
  </si>
  <si>
    <r>
      <t xml:space="preserve">коэффициент вариации цен V (%)           </t>
    </r>
    <r>
      <rPr>
        <i/>
        <sz val="10"/>
        <color theme="1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</si>
  <si>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theme="1"/>
        <rFont val="Times New Roman"/>
        <family val="1"/>
        <charset val="204"/>
      </rPr>
      <t>Расчет НМЦК по формуле</t>
    </r>
    <r>
      <rPr>
        <sz val="10"/>
        <color theme="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</si>
  <si>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Заместитель начальника</t>
  </si>
  <si>
    <t>№ 1</t>
  </si>
  <si>
    <t xml:space="preserve">№ 2 </t>
  </si>
  <si>
    <t xml:space="preserve">№ 3 </t>
  </si>
  <si>
    <t xml:space="preserve">В результате проведенного расчета Н(М)ЦК, ЦКЕП контракта составила, руб.:  </t>
  </si>
  <si>
    <t>"______"_____________________________ 2026 г.</t>
  </si>
  <si>
    <t xml:space="preserve">  Приложение № 1 к извещению 
                                                     об электронном запросе котировок
по определению поставщика
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</si>
  <si>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на поставку дрожжи хлебопекарные сушенные, крахмал картофельный для нужд ФКУ ИК-2 УФСИН России по Республике Башкортостан на основе анализа рыночных цен функционирующего рынка.
Источники информации: коммерческие предложения.
Источник финансирования: за счет средств Федерального бюджета.
В ходе исследования рынка были рассмотрены  следующие коммерческие предложения поставщиков:</t>
  </si>
  <si>
    <t>Дрожжи хлебопекарные сушенные</t>
  </si>
  <si>
    <t>кг</t>
  </si>
  <si>
    <t>ФКУ ИК-2 УФСИН России по Республике Башкортостан</t>
  </si>
  <si>
    <t>подполковник внутренней службы                                     ____________________И.И. Гильфанов</t>
  </si>
  <si>
    <r>
      <rPr>
        <sz val="12"/>
        <color theme="1"/>
        <rFont val="Times New Roman"/>
        <family val="2"/>
        <charset val="204"/>
        <scheme val="minor"/>
      </rP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rPr>
        <sz val="11"/>
        <color theme="1"/>
        <rFont val="Times New Roman"/>
        <family val="2"/>
        <charset val="204"/>
        <scheme val="minor"/>
      </rPr>
      <t xml:space="preserve">
Начальная (максимальная) цена контракта (руб.) определяется по формуле:
НМЦК=V/n*∑_(i=1)^n▒Цi 
Исходя из исследования рынка, 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3, предложившего наименьшую цену контракта.Цена контракта включает стоимость материалов, стоимость тары, плату налогов, сборов и других обязательных платежей).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</si>
</sst>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imes New Roman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vertic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3" fontId="10" fillId="0" borderId="4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2" fontId="2" fillId="0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protection locked="0"/>
    </xf>
    <xf numFmtId="0" fontId="11" fillId="0" borderId="5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0</xdr:rowOff>
    </xdr:from>
    <xdr:to>
      <xdr:col>13</xdr:col>
      <xdr:colOff>0</xdr:colOff>
      <xdr:row>5</xdr:row>
      <xdr:rowOff>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39300" y="4176112"/>
          <a:ext cx="1464129" cy="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0</xdr:rowOff>
    </xdr:from>
    <xdr:to>
      <xdr:col>13</xdr:col>
      <xdr:colOff>0</xdr:colOff>
      <xdr:row>5</xdr:row>
      <xdr:rowOff>0</xdr:rowOff>
    </xdr:to>
    <xdr:pic>
      <xdr:nvPicPr>
        <xdr:cNvPr id="4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39300" y="4176112"/>
          <a:ext cx="1464129" cy="1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4"/>
  <sheetViews>
    <sheetView tabSelected="1" view="pageBreakPreview" zoomScale="85" zoomScaleNormal="90" zoomScaleSheetLayoutView="85" workbookViewId="0">
      <selection activeCell="K14" sqref="K14"/>
    </sheetView>
  </sheetViews>
  <sheetFormatPr defaultRowHeight="15" x14ac:dyDescent="0.25"/>
  <cols>
    <col min="2" max="2" width="43.140625" customWidth="1"/>
    <col min="3" max="3" width="8.42578125" customWidth="1"/>
    <col min="4" max="4" width="9.5703125" bestFit="1" customWidth="1"/>
    <col min="5" max="5" width="11.85546875" customWidth="1"/>
    <col min="6" max="6" width="11.42578125" customWidth="1"/>
    <col min="7" max="7" width="14" customWidth="1"/>
    <col min="8" max="8" width="10.85546875" hidden="1" customWidth="1"/>
    <col min="9" max="9" width="10.7109375" hidden="1" customWidth="1"/>
    <col min="10" max="10" width="12" customWidth="1"/>
    <col min="11" max="11" width="13.42578125" customWidth="1"/>
    <col min="12" max="12" width="11.7109375" customWidth="1"/>
    <col min="13" max="13" width="22.140625" customWidth="1"/>
    <col min="14" max="14" width="13" customWidth="1"/>
    <col min="15" max="15" width="13.7109375" customWidth="1"/>
    <col min="16" max="16" width="14.85546875" customWidth="1"/>
  </cols>
  <sheetData>
    <row r="1" spans="1:16" s="1" customFormat="1" ht="72.75" customHeight="1" x14ac:dyDescent="0.25">
      <c r="A1" s="25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1" customFormat="1" ht="98.25" customHeight="1" x14ac:dyDescent="0.2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s="1" customFormat="1" ht="42" customHeight="1" x14ac:dyDescent="0.25">
      <c r="A3" s="27" t="s">
        <v>0</v>
      </c>
      <c r="B3" s="29" t="s">
        <v>1</v>
      </c>
      <c r="C3" s="29" t="s">
        <v>2</v>
      </c>
      <c r="D3" s="29" t="s">
        <v>3</v>
      </c>
      <c r="E3" s="24" t="s">
        <v>4</v>
      </c>
      <c r="F3" s="24"/>
      <c r="G3" s="24"/>
      <c r="H3" s="24"/>
      <c r="I3" s="24"/>
      <c r="J3" s="31" t="s">
        <v>5</v>
      </c>
      <c r="K3" s="31"/>
      <c r="L3" s="31"/>
      <c r="M3" s="32" t="s">
        <v>6</v>
      </c>
      <c r="N3" s="33"/>
      <c r="O3" s="33"/>
      <c r="P3" s="33"/>
    </row>
    <row r="4" spans="1:16" s="1" customFormat="1" ht="127.5" x14ac:dyDescent="0.25">
      <c r="A4" s="28"/>
      <c r="B4" s="30"/>
      <c r="C4" s="30"/>
      <c r="D4" s="30"/>
      <c r="E4" s="6" t="s">
        <v>17</v>
      </c>
      <c r="F4" s="6" t="s">
        <v>18</v>
      </c>
      <c r="G4" s="6" t="s">
        <v>19</v>
      </c>
      <c r="H4" s="7" t="s">
        <v>13</v>
      </c>
      <c r="I4" s="7" t="s">
        <v>12</v>
      </c>
      <c r="J4" s="7" t="s">
        <v>7</v>
      </c>
      <c r="K4" s="7" t="s">
        <v>8</v>
      </c>
      <c r="L4" s="8" t="s">
        <v>14</v>
      </c>
      <c r="M4" s="9" t="s">
        <v>15</v>
      </c>
      <c r="N4" s="7" t="s">
        <v>9</v>
      </c>
      <c r="O4" s="7" t="s">
        <v>10</v>
      </c>
      <c r="P4" s="7" t="s">
        <v>11</v>
      </c>
    </row>
    <row r="5" spans="1:16" s="1" customFormat="1" x14ac:dyDescent="0.25">
      <c r="A5" s="11">
        <v>1</v>
      </c>
      <c r="B5" s="5" t="s">
        <v>24</v>
      </c>
      <c r="C5" s="14" t="s">
        <v>25</v>
      </c>
      <c r="D5" s="15">
        <v>112</v>
      </c>
      <c r="E5" s="16">
        <v>330</v>
      </c>
      <c r="F5" s="16">
        <v>390</v>
      </c>
      <c r="G5" s="16">
        <v>515</v>
      </c>
      <c r="H5" s="17"/>
      <c r="I5" s="17"/>
      <c r="J5" s="18">
        <f>AVERAGE(E5:I5)</f>
        <v>411.66666666666669</v>
      </c>
      <c r="K5" s="19">
        <f t="shared" ref="K5" si="0">SQRT((SUM(IF(E5&gt;0,POWER(E5-J5,2),0),IF(F5&gt;0,POWER(F5-J5,2),0),IF(G5&gt;0,POWER(G5-J5,2),0),IF(H5&gt;0,POWER(H5-J5,2),0),IF(I5&gt;0,POWER(I5-J5,2),0),))/(COUNTA(E5:I5)-1))</f>
        <v>94.383967565118468</v>
      </c>
      <c r="L5" s="19">
        <f t="shared" ref="L5" si="1">K5/J5*100</f>
        <v>22.92727957047412</v>
      </c>
      <c r="M5" s="18">
        <f t="shared" ref="M5" si="2">((D5/COUNTA(E5:I5))*(SUM(E5:I5)))</f>
        <v>46106.666666666672</v>
      </c>
      <c r="N5" s="18">
        <f>M5/D5</f>
        <v>411.66666666666669</v>
      </c>
      <c r="O5" s="18">
        <f>ROUNDDOWN(N5,2)</f>
        <v>411.66</v>
      </c>
      <c r="P5" s="20">
        <f>O5*D5</f>
        <v>46105.920000000006</v>
      </c>
    </row>
    <row r="6" spans="1:16" s="1" customFormat="1" ht="21" customHeight="1" x14ac:dyDescent="0.25">
      <c r="A6" s="10" t="s">
        <v>20</v>
      </c>
      <c r="B6" s="10"/>
      <c r="C6" s="10"/>
      <c r="D6" s="10"/>
      <c r="E6" s="10"/>
      <c r="F6" s="10"/>
      <c r="G6" s="10"/>
      <c r="P6" s="4">
        <f>P5</f>
        <v>46105.920000000006</v>
      </c>
    </row>
    <row r="7" spans="1:16" s="1" customFormat="1" ht="96" customHeight="1" x14ac:dyDescent="0.25">
      <c r="A7" s="23" t="s">
        <v>28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s="1" customFormat="1" x14ac:dyDescent="0.25"/>
    <row r="9" spans="1:16" s="1" customFormat="1" ht="15.75" x14ac:dyDescent="0.25">
      <c r="A9" s="13" t="s">
        <v>16</v>
      </c>
      <c r="B9" s="13"/>
      <c r="C9" s="13"/>
      <c r="D9" s="13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s="1" customFormat="1" ht="15.75" x14ac:dyDescent="0.25">
      <c r="A10" s="13" t="s">
        <v>26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"/>
      <c r="O10" s="3"/>
      <c r="P10" s="3"/>
    </row>
    <row r="11" spans="1:16" s="1" customFormat="1" ht="15.75" x14ac:dyDescent="0.25">
      <c r="A11" s="13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s="1" customFormat="1" ht="15.75" x14ac:dyDescent="0.25">
      <c r="A12" s="22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s="1" customFormat="1" ht="15.75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 s="1" customFormat="1" x14ac:dyDescent="0.25"/>
    <row r="15" spans="1:16" s="1" customFormat="1" ht="15.75" x14ac:dyDescent="0.25">
      <c r="A15" s="22"/>
      <c r="B15" s="22"/>
      <c r="C15" s="22"/>
      <c r="D15" s="22"/>
      <c r="E15" s="22"/>
      <c r="F15" s="22"/>
      <c r="G15" s="22"/>
      <c r="H15" s="22"/>
      <c r="I15" s="2"/>
      <c r="J15" s="2"/>
      <c r="K15" s="2"/>
      <c r="L15" s="4"/>
      <c r="M15" s="2"/>
      <c r="N15" s="3"/>
      <c r="O15" s="3"/>
      <c r="P15" s="3"/>
    </row>
    <row r="16" spans="1:16" s="1" customFormat="1" x14ac:dyDescent="0.25"/>
    <row r="17" spans="1:6" s="1" customFormat="1" x14ac:dyDescent="0.25"/>
    <row r="18" spans="1:6" s="1" customFormat="1" x14ac:dyDescent="0.25"/>
    <row r="19" spans="1:6" s="1" customFormat="1" x14ac:dyDescent="0.25"/>
    <row r="20" spans="1:6" s="1" customFormat="1" x14ac:dyDescent="0.25"/>
    <row r="21" spans="1:6" s="1" customFormat="1" x14ac:dyDescent="0.25">
      <c r="A21" s="21"/>
      <c r="B21" s="21"/>
      <c r="C21" s="21"/>
      <c r="D21" s="21"/>
      <c r="E21" s="21"/>
      <c r="F21" s="21"/>
    </row>
    <row r="22" spans="1:6" s="1" customFormat="1" x14ac:dyDescent="0.25"/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ht="8.25" customHeight="1" x14ac:dyDescent="0.25"/>
    <row r="27" spans="1:6" s="1" customFormat="1" ht="25.5" customHeight="1" x14ac:dyDescent="0.25"/>
    <row r="28" spans="1:6" s="1" customFormat="1" x14ac:dyDescent="0.25"/>
    <row r="29" spans="1:6" s="1" customFormat="1" ht="18" customHeight="1" x14ac:dyDescent="0.25"/>
    <row r="30" spans="1:6" s="1" customFormat="1" ht="7.5" customHeight="1" x14ac:dyDescent="0.25"/>
    <row r="31" spans="1:6" s="1" customFormat="1" ht="17.25" customHeight="1" x14ac:dyDescent="0.25"/>
    <row r="32" spans="1:6" s="1" customFormat="1" ht="15" hidden="1" customHeigh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pans="1:16" s="1" customForma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pans="1:16" s="1" customForma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  <row r="348" spans="1:16" s="1" customForma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</row>
    <row r="349" spans="1:16" s="1" customForma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</row>
    <row r="350" spans="1:16" s="1" customForma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</row>
    <row r="351" spans="1:16" s="1" customForma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</row>
    <row r="352" spans="1:16" s="1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</row>
    <row r="353" spans="1:16" s="1" customForma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</row>
    <row r="354" spans="1:16" s="1" customForma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</row>
    <row r="355" spans="1:16" s="1" customForma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</row>
    <row r="356" spans="1:16" s="1" customForma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</row>
    <row r="357" spans="1:16" s="1" customForma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</row>
    <row r="358" spans="1:16" s="1" customForma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</row>
    <row r="359" spans="1:16" s="1" customForma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</row>
    <row r="360" spans="1:16" s="1" customForma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</row>
    <row r="361" spans="1:16" s="1" customForma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</row>
    <row r="362" spans="1:16" s="1" customFormat="1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</row>
    <row r="363" spans="1:16" s="1" customFormat="1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</row>
    <row r="364" spans="1:16" s="1" customFormat="1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</row>
  </sheetData>
  <mergeCells count="14">
    <mergeCell ref="A1:P1"/>
    <mergeCell ref="A3:A4"/>
    <mergeCell ref="B3:B4"/>
    <mergeCell ref="C3:C4"/>
    <mergeCell ref="D3:D4"/>
    <mergeCell ref="J3:L3"/>
    <mergeCell ref="M3:P3"/>
    <mergeCell ref="A2:P2"/>
    <mergeCell ref="A21:F21"/>
    <mergeCell ref="A15:H15"/>
    <mergeCell ref="A13:P13"/>
    <mergeCell ref="A7:P7"/>
    <mergeCell ref="E3:I3"/>
    <mergeCell ref="A12:P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2026-02-17T10:08:34Z</cp:lastPrinted>
  <dcterms:created xsi:type="dcterms:W3CDTF">2014-04-01T09:50:37Z</dcterms:created>
  <dcterms:modified xsi:type="dcterms:W3CDTF">2026-07-27T06:05:27Z</dcterms:modified>
</cp:coreProperties>
</file>