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19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L6" i="1"/>
  <c r="I6" i="1"/>
  <c r="E6" i="1"/>
  <c r="N6" i="1" l="1"/>
  <c r="O6" i="1" s="1"/>
  <c r="M5" i="1"/>
  <c r="L5" i="1" l="1"/>
  <c r="N5" i="1" l="1"/>
  <c r="O5" i="1" s="1"/>
  <c r="K5" i="1"/>
  <c r="I5" i="1"/>
  <c r="I7" i="1" s="1"/>
  <c r="G7" i="1"/>
  <c r="E5" i="1"/>
  <c r="E7" i="1" s="1"/>
  <c r="K7" i="1" l="1"/>
  <c r="H8" i="1"/>
</calcChain>
</file>

<file path=xl/sharedStrings.xml><?xml version="1.0" encoding="utf-8"?>
<sst xmlns="http://schemas.openxmlformats.org/spreadsheetml/2006/main" count="37" uniqueCount="30">
  <si>
    <t>Наименование товара, работ, услуг</t>
  </si>
  <si>
    <t>Объем поставки товара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</si>
  <si>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</si>
  <si>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</si>
  <si>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</si>
  <si>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</si>
  <si>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</si>
  <si>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</si>
  <si>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</si>
  <si>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</si>
  <si>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</si>
  <si>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</si>
  <si>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</si>
  <si>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</si>
  <si>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</si>
  <si>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</si>
  <si>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</si>
  <si>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</si>
  <si>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</si>
  <si>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</si>
  <si>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t>Дата</t>
  </si>
  <si>
    <t>усл. ед.</t>
  </si>
  <si>
    <r>
      <rPr>
        <b/>
        <sz val="7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7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</si>
  <si>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 xml:space="preserve"> </t>
  </si>
  <si>
    <t>Оказание метрологических услуг по периодической поверке анализатора паров в выдыхаемом воздухе Алкотектора «Mark V» (заводской № E 1120805)</t>
  </si>
  <si>
    <t>Оказание метрологических услуг по периодической поверке анализаторов паров в выдыхаемом воздухе Алкотектора «Mark V» (заводской № E 1121357)</t>
  </si>
  <si>
    <t>25.08.2026</t>
  </si>
  <si>
    <t>КП от 24.08.2026  вх. № 4617-с;</t>
  </si>
  <si>
    <t>КП от 24.08.2026  вх. № 4618-с;</t>
  </si>
  <si>
    <t>КП от 24.08.2026  вх. № 4619-с;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</si>
</sst>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 applyProtection="1">
      <alignment horizontal="center" vertical="center" shrinkToFit="1"/>
      <protection locked="0" hidden="1"/>
    </xf>
    <xf numFmtId="4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" fontId="3" fillId="0" borderId="7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8" zoomScale="145" zoomScaleNormal="145" workbookViewId="0">
      <selection activeCell="D23" sqref="D23"/>
    </sheetView>
  </sheetViews>
  <sheetFormatPr defaultRowHeight="15" x14ac:dyDescent="0.25"/>
  <cols>
    <col min="1" max="1" width="19.8554687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10" max="11" width="0" hidden="1" customWidth="1"/>
    <col min="13" max="13" width="8.28515625" customWidth="1"/>
    <col min="14" max="14" width="7.42578125" customWidth="1"/>
    <col min="15" max="15" width="9.5703125" customWidth="1"/>
  </cols>
  <sheetData>
    <row r="1" spans="1:16" ht="22.7" customHeight="1" x14ac:dyDescent="0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6" ht="52.5" customHeight="1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</row>
    <row r="3" spans="1:16" ht="24" customHeight="1" x14ac:dyDescent="0.25">
      <c r="A3" s="20" t="s">
        <v>0</v>
      </c>
      <c r="B3" s="20" t="s">
        <v>1</v>
      </c>
      <c r="C3" s="20"/>
      <c r="D3" s="9" t="s">
        <v>4</v>
      </c>
      <c r="E3" s="20" t="s">
        <v>6</v>
      </c>
      <c r="F3" s="9" t="s">
        <v>7</v>
      </c>
      <c r="G3" s="20" t="s">
        <v>6</v>
      </c>
      <c r="H3" s="9" t="s">
        <v>8</v>
      </c>
      <c r="I3" s="21" t="s">
        <v>6</v>
      </c>
      <c r="J3" s="9" t="s">
        <v>18</v>
      </c>
      <c r="K3" s="20" t="s">
        <v>6</v>
      </c>
      <c r="L3" s="19" t="s">
        <v>14</v>
      </c>
      <c r="M3" s="20" t="s">
        <v>15</v>
      </c>
      <c r="N3" s="20" t="s">
        <v>16</v>
      </c>
      <c r="O3" s="20" t="s">
        <v>17</v>
      </c>
      <c r="P3" s="12"/>
    </row>
    <row r="4" spans="1:16" ht="21.2" customHeight="1" thickBot="1" x14ac:dyDescent="0.3">
      <c r="A4" s="20"/>
      <c r="B4" s="9" t="s">
        <v>2</v>
      </c>
      <c r="C4" s="9" t="s">
        <v>3</v>
      </c>
      <c r="D4" s="9" t="s">
        <v>5</v>
      </c>
      <c r="E4" s="20"/>
      <c r="F4" s="9" t="s">
        <v>5</v>
      </c>
      <c r="G4" s="20"/>
      <c r="H4" s="9" t="s">
        <v>5</v>
      </c>
      <c r="I4" s="22"/>
      <c r="J4" s="9" t="s">
        <v>5</v>
      </c>
      <c r="K4" s="20"/>
      <c r="L4" s="19"/>
      <c r="M4" s="20"/>
      <c r="N4" s="20"/>
      <c r="O4" s="20"/>
      <c r="P4" s="12"/>
    </row>
    <row r="5" spans="1:16" ht="71.25" customHeight="1" thickBot="1" x14ac:dyDescent="0.3">
      <c r="A5" s="30" t="s">
        <v>24</v>
      </c>
      <c r="B5" s="1" t="s">
        <v>21</v>
      </c>
      <c r="C5" s="1">
        <v>1</v>
      </c>
      <c r="D5" s="2">
        <v>8809.6200000000008</v>
      </c>
      <c r="E5" s="10">
        <f>D5*C5</f>
        <v>8809.6200000000008</v>
      </c>
      <c r="F5" s="2">
        <v>7827.6</v>
      </c>
      <c r="G5" s="10">
        <v>10320</v>
      </c>
      <c r="H5" s="2">
        <v>9882</v>
      </c>
      <c r="I5" s="2">
        <f>H5*C5</f>
        <v>9882</v>
      </c>
      <c r="J5" s="2"/>
      <c r="K5" s="10">
        <f>J5*C5</f>
        <v>0</v>
      </c>
      <c r="L5" s="3">
        <f>AVERAGE(D5,F5,H5,J5)</f>
        <v>8839.74</v>
      </c>
      <c r="M5" s="4">
        <f>COUNTA(D5,F5,H5)</f>
        <v>3</v>
      </c>
      <c r="N5" s="3">
        <f>SQRT(IF(D5&gt;0,POWER(D5-L5,2),0)+IF(F5&gt;0,POWER(F5-L5,2),0)+IF(H5&gt;0,POWER(H5-L5,2),0)+IF(J5&gt;0,POWER(J5-L5,2),0))/(M5-1)</f>
        <v>726.57423942774062</v>
      </c>
      <c r="O5" s="3">
        <f>N5/L5*100</f>
        <v>8.2194073516612551</v>
      </c>
    </row>
    <row r="6" spans="1:16" ht="71.25" customHeight="1" thickBot="1" x14ac:dyDescent="0.3">
      <c r="A6" s="31" t="s">
        <v>25</v>
      </c>
      <c r="B6" s="1" t="s">
        <v>21</v>
      </c>
      <c r="C6" s="1">
        <v>1</v>
      </c>
      <c r="D6" s="2">
        <v>8809.6200000000008</v>
      </c>
      <c r="E6" s="10">
        <f t="shared" ref="E6" si="0">D6*C6</f>
        <v>8809.6200000000008</v>
      </c>
      <c r="F6" s="2">
        <v>7827.6</v>
      </c>
      <c r="G6" s="10">
        <v>10320</v>
      </c>
      <c r="H6" s="2">
        <v>9882</v>
      </c>
      <c r="I6" s="2">
        <f t="shared" ref="I6" si="1">H6*C6</f>
        <v>9882</v>
      </c>
      <c r="J6" s="2"/>
      <c r="K6" s="10"/>
      <c r="L6" s="3">
        <f t="shared" ref="L6" si="2">AVERAGE(D6,F6,H6,J6)</f>
        <v>8839.74</v>
      </c>
      <c r="M6" s="4">
        <f t="shared" ref="M6" si="3">COUNTA(D6,F6,H6)</f>
        <v>3</v>
      </c>
      <c r="N6" s="3">
        <f t="shared" ref="N6" si="4">SQRT(IF(D6&gt;0,POWER(D6-L6,2),0)+IF(F6&gt;0,POWER(F6-L6,2),0)+IF(H6&gt;0,POWER(H6-L6,2),0)+IF(J6&gt;0,POWER(J6-L6,2),0))/(M6-1)</f>
        <v>726.57423942774062</v>
      </c>
      <c r="O6" s="3">
        <f t="shared" ref="O6" si="5">N6/L6*100</f>
        <v>8.2194073516612551</v>
      </c>
    </row>
    <row r="7" spans="1:16" x14ac:dyDescent="0.25">
      <c r="A7" s="11" t="s">
        <v>9</v>
      </c>
      <c r="B7" s="11"/>
      <c r="C7" s="11"/>
      <c r="D7" s="10"/>
      <c r="E7" s="10">
        <f>SUM(E5:E6)</f>
        <v>17619.240000000002</v>
      </c>
      <c r="F7" s="10"/>
      <c r="G7" s="10">
        <f>SUM(G5:G6)</f>
        <v>20640</v>
      </c>
      <c r="H7" s="10"/>
      <c r="I7" s="10">
        <f>SUM(I5:I6)</f>
        <v>19764</v>
      </c>
      <c r="J7" s="10"/>
      <c r="K7" s="10">
        <f>SUM(K5:K5)</f>
        <v>0</v>
      </c>
      <c r="L7" s="3"/>
      <c r="M7" s="4"/>
      <c r="N7" s="3"/>
      <c r="O7" s="3"/>
    </row>
    <row r="8" spans="1:16" ht="24.75" customHeight="1" x14ac:dyDescent="0.25">
      <c r="A8" s="23" t="s">
        <v>19</v>
      </c>
      <c r="B8" s="24"/>
      <c r="C8" s="24"/>
      <c r="D8" s="24"/>
      <c r="E8" s="24"/>
      <c r="F8" s="24"/>
      <c r="G8" s="24"/>
      <c r="H8" s="26">
        <f>E7</f>
        <v>17619.240000000002</v>
      </c>
      <c r="I8" s="27"/>
      <c r="J8" s="27"/>
      <c r="K8" s="27"/>
      <c r="L8" s="27"/>
      <c r="M8" s="27"/>
      <c r="N8" s="27"/>
      <c r="O8" s="28"/>
    </row>
    <row r="9" spans="1:16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x14ac:dyDescent="0.25">
      <c r="A10" s="6" t="s">
        <v>13</v>
      </c>
      <c r="B10" s="5"/>
      <c r="C10" s="5"/>
      <c r="D10" s="5"/>
      <c r="E10" s="5"/>
      <c r="F10" s="5"/>
      <c r="G10" s="5"/>
      <c r="H10" s="29"/>
      <c r="I10" s="5"/>
      <c r="J10" s="5"/>
      <c r="K10" s="5"/>
      <c r="L10" s="5"/>
      <c r="M10" s="5"/>
      <c r="N10" s="5"/>
      <c r="O10" s="5"/>
    </row>
    <row r="11" spans="1:16" x14ac:dyDescent="0.25">
      <c r="A11" s="7" t="s">
        <v>10</v>
      </c>
      <c r="B11" s="25" t="s">
        <v>27</v>
      </c>
      <c r="C11" s="25"/>
      <c r="D11" s="25"/>
      <c r="E11" s="25"/>
      <c r="F11" s="5"/>
      <c r="G11" s="5"/>
      <c r="H11" s="29"/>
      <c r="I11" s="5"/>
      <c r="J11" s="5"/>
      <c r="K11" s="5"/>
      <c r="L11" s="5"/>
      <c r="M11" s="5"/>
      <c r="N11" s="5"/>
      <c r="O11" s="5"/>
    </row>
    <row r="12" spans="1:16" x14ac:dyDescent="0.25">
      <c r="A12" s="7" t="s">
        <v>11</v>
      </c>
      <c r="B12" s="25" t="s">
        <v>28</v>
      </c>
      <c r="C12" s="25"/>
      <c r="D12" s="25"/>
      <c r="E12" s="25"/>
      <c r="F12" s="5"/>
      <c r="G12" s="5"/>
      <c r="H12" s="29"/>
      <c r="I12" s="5"/>
      <c r="J12" s="5"/>
      <c r="K12" s="5"/>
      <c r="L12" s="5"/>
      <c r="M12" s="5"/>
      <c r="N12" s="5"/>
      <c r="O12" s="5"/>
    </row>
    <row r="13" spans="1:16" x14ac:dyDescent="0.25">
      <c r="A13" s="7" t="s">
        <v>12</v>
      </c>
      <c r="B13" s="25" t="s">
        <v>29</v>
      </c>
      <c r="C13" s="25"/>
      <c r="D13" s="25"/>
      <c r="E13" s="25"/>
      <c r="F13" s="5"/>
      <c r="G13" s="5"/>
      <c r="H13" s="29"/>
      <c r="I13" s="5"/>
      <c r="J13" s="5"/>
      <c r="K13" s="5"/>
      <c r="L13" s="5"/>
      <c r="M13" s="5"/>
      <c r="N13" s="5"/>
      <c r="O13" s="5"/>
    </row>
    <row r="14" spans="1:16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x14ac:dyDescent="0.25">
      <c r="A15" s="7" t="s">
        <v>20</v>
      </c>
      <c r="B15" s="8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2:12" x14ac:dyDescent="0.25">
      <c r="L17" t="s">
        <v>23</v>
      </c>
    </row>
  </sheetData>
  <mergeCells count="17">
    <mergeCell ref="A8:G8"/>
    <mergeCell ref="B13:E13"/>
    <mergeCell ref="B12:E12"/>
    <mergeCell ref="B11:E11"/>
    <mergeCell ref="H8:O8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2026-08-25T02:18:53Z</dcterms:modified>
</cp:coreProperties>
</file>