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10500"/>
  </bookViews>
  <sheets>
    <sheet name="Анализ рынка (базовый)" sheetId="3" r:id="rId1"/>
    <sheet name="Лист2" sheetId="4" r:id="rId2"/>
  </sheets>
  <definedNames>
    <definedName name="_xlnm.Print_Area" localSheetId="0">'Анализ рынка (базовый)'!$A$1:$P$42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<sst xmlns="http://schemas.openxmlformats.org/spreadsheetml/2006/main" count="81" uniqueCount="43">
  <si>
    <t>РАСЧЕТ СТАРТОВОЙ (МАКСИМАЛЬНОЙ) ЦЕНЫ КОНТРАКТА НА ЕАТ "БЕРЕЗКА"</t>
  </si>
  <si>
    <r>
      <t xml:space="preserve">Предмет контракта: </t>
    </r>
    <r>
      <rPr>
        <u/>
        <sz val="14"/>
        <color theme="1"/>
        <rFont val="Times New Roman"/>
        <charset val="204"/>
      </rPr>
      <t>Поставка продуктов питания: сентябрь/октябрь 2026 года</t>
    </r>
  </si>
  <si>
    <t>Заказчик: МБОУ СОШ с. Мирное</t>
  </si>
  <si>
    <r>
      <rPr>
        <sz val="14"/>
        <color theme="1"/>
        <rFont val="Times New Roman"/>
        <charset val="204"/>
      </rPr>
      <t xml:space="preserve">Используемый метод определения цены с обоснованием: </t>
    </r>
    <r>
      <rPr>
        <b/>
        <sz val="14"/>
        <color theme="1"/>
        <rFont val="Times New Roman"/>
        <charset val="204"/>
      </rPr>
      <t>Метод сопоставимых рыночных цен (анализа рынка)</t>
    </r>
  </si>
  <si>
    <t>№ п/п</t>
  </si>
  <si>
    <t>Объект закупки</t>
  </si>
  <si>
    <t>Основные характеристики объекта закупки</t>
  </si>
  <si>
    <t>Ед. изм.</t>
  </si>
  <si>
    <t>Кол-во</t>
  </si>
  <si>
    <t>Цена единицы товара, указанная в источнике № 1.
Реквизиты источника: ООО "Радость", руб.</t>
  </si>
  <si>
    <t>Цена единицы товара, указанная в источнике № 2.
Реквизиты источника: ИП Шибанов Д.В. руб.</t>
  </si>
  <si>
    <t>Цена единицы товара, указанная в источнике № 3.
Реквизиты источника: ООО "Диал", руб.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</si>
  <si>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</si>
  <si>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</si>
  <si>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</si>
  <si>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</si>
  <si>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>Апельсин</t>
  </si>
  <si>
    <t>В соответствии с ТЧ</t>
  </si>
  <si>
    <t>кг</t>
  </si>
  <si>
    <t>Бананы свежие</t>
  </si>
  <si>
    <t>Груши свежие</t>
  </si>
  <si>
    <t>Капуста свежая</t>
  </si>
  <si>
    <t>Картофель свежий</t>
  </si>
  <si>
    <t>Лимон</t>
  </si>
  <si>
    <t>Лук зеленый</t>
  </si>
  <si>
    <t>Лук репчатый</t>
  </si>
  <si>
    <t>Морковь свежая</t>
  </si>
  <si>
    <t>Огурцы свежие</t>
  </si>
  <si>
    <t>Перец свежий</t>
  </si>
  <si>
    <t>Свекла столовая</t>
  </si>
  <si>
    <t>Кисель витаминами</t>
  </si>
  <si>
    <t>Помидоры свежие</t>
  </si>
  <si>
    <t>Чеснок свежий</t>
  </si>
  <si>
    <t>Яблоки свежие</t>
  </si>
  <si>
    <t>Баклажан</t>
  </si>
  <si>
    <t>Кукурузная крупа весовая</t>
  </si>
  <si>
    <t>Редька (лоба)</t>
  </si>
  <si>
    <t>Петрушка свежая зелень</t>
  </si>
  <si>
    <t>ИТОГО:</t>
  </si>
  <si>
    <t xml:space="preserve">Дата подготовки обоснования стартовой (максимальной) цены: 09.08.2026                                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</si>
  <si>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</si>
  <si>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________________/ ФИО /                                          </t>
  </si>
  <si>
    <t xml:space="preserve">(подпись/расшифровка подписи)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</si>
</sst>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</numFmts>
  <fonts count="33">
    <font>
      <sz val="11"/>
      <color theme="1"/>
      <name val="Calibri"/>
      <charset val="204"/>
      <scheme val="minor"/>
    </font>
    <font>
      <b/>
      <i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sz val="14"/>
      <color theme="1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i/>
      <sz val="14"/>
      <color theme="1"/>
      <name val="Times New Roman"/>
      <charset val="204"/>
    </font>
    <font>
      <sz val="12"/>
      <name val="Times New Roman"/>
      <charset val="204"/>
    </font>
    <font>
      <sz val="11"/>
      <color rgb="FF000000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4"/>
      <color theme="1"/>
      <name val="Times New Roman"/>
      <charset val="20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7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2" fillId="9" borderId="9" applyNumberFormat="0" applyAlignment="0" applyProtection="0">
      <alignment vertical="center"/>
    </xf>
    <xf numFmtId="0" fontId="23" fillId="9" borderId="8" applyNumberFormat="0" applyAlignment="0" applyProtection="0">
      <alignment vertical="center"/>
    </xf>
    <xf numFmtId="0" fontId="24" fillId="10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6" fillId="0" borderId="0" xfId="0" applyFont="1" applyBorder="1" applyAlignment="1"/>
    <xf numFmtId="0" fontId="8" fillId="3" borderId="1" xfId="0" applyFont="1" applyFill="1" applyBorder="1" applyAlignment="1">
      <alignment horizontal="center" vertical="center" wrapText="1" shrinkToFit="1"/>
    </xf>
    <xf numFmtId="0" fontId="8" fillId="0" borderId="0" xfId="0" applyFont="1" applyAlignment="1"/>
    <xf numFmtId="0" fontId="9" fillId="4" borderId="1" xfId="0" applyFont="1" applyFill="1" applyBorder="1" applyAlignment="1">
      <alignment horizontal="center" vertical="center" wrapText="1" shrinkToFi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center" vertical="center" wrapText="1" shrinkToFit="1"/>
    </xf>
    <xf numFmtId="180" fontId="9" fillId="5" borderId="1" xfId="0" applyNumberFormat="1" applyFont="1" applyFill="1" applyBorder="1" applyAlignment="1">
      <alignment horizontal="center" vertical="center" wrapText="1" shrinkToFit="1"/>
    </xf>
    <xf numFmtId="4" fontId="9" fillId="5" borderId="1" xfId="0" applyNumberFormat="1" applyFont="1" applyFill="1" applyBorder="1" applyAlignment="1">
      <alignment horizontal="center" vertical="center" wrapText="1"/>
    </xf>
    <xf numFmtId="2" fontId="9" fillId="5" borderId="1" xfId="0" applyNumberFormat="1" applyFont="1" applyFill="1" applyBorder="1" applyAlignment="1">
      <alignment horizontal="center" vertical="center" wrapText="1"/>
    </xf>
    <xf numFmtId="10" fontId="9" fillId="5" borderId="1" xfId="3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2" borderId="0" xfId="0" applyFont="1" applyFill="1" applyAlignment="1"/>
    <xf numFmtId="180" fontId="9" fillId="5" borderId="1" xfId="1" applyNumberFormat="1" applyFont="1" applyFill="1" applyBorder="1" applyAlignment="1">
      <alignment horizontal="center" vertical="center" wrapText="1" shrinkToFit="1"/>
    </xf>
    <xf numFmtId="0" fontId="6" fillId="2" borderId="0" xfId="0" applyFont="1" applyFill="1" applyAlignment="1"/>
    <xf numFmtId="0" fontId="11" fillId="5" borderId="2" xfId="0" applyFont="1" applyFill="1" applyBorder="1" applyAlignment="1">
      <alignment horizontal="right" vertical="center" wrapText="1" shrinkToFit="1"/>
    </xf>
    <xf numFmtId="0" fontId="11" fillId="5" borderId="3" xfId="0" applyFont="1" applyFill="1" applyBorder="1" applyAlignment="1">
      <alignment horizontal="right" vertical="center" wrapText="1" shrinkToFit="1"/>
    </xf>
    <xf numFmtId="0" fontId="11" fillId="5" borderId="4" xfId="0" applyFont="1" applyFill="1" applyBorder="1" applyAlignment="1">
      <alignment horizontal="right" vertical="center" wrapText="1" shrinkToFit="1"/>
    </xf>
    <xf numFmtId="4" fontId="11" fillId="5" borderId="1" xfId="0" applyNumberFormat="1" applyFont="1" applyFill="1" applyBorder="1" applyAlignment="1">
      <alignment horizontal="center" vertical="center"/>
    </xf>
    <xf numFmtId="0" fontId="7" fillId="0" borderId="0" xfId="0" applyFont="1" applyAlignment="1"/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6" borderId="0" xfId="0" applyFont="1" applyFill="1" applyAlignment="1">
      <alignment horizontal="center" wrapText="1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justify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6"/>
  <sheetViews>
    <sheetView tabSelected="1" zoomScale="70" zoomScaleNormal="70" topLeftCell="A7" workbookViewId="0">
      <selection activeCell="L27" sqref="B8:L27"/>
    </sheetView>
  </sheetViews>
  <sheetFormatPr defaultColWidth="9" defaultRowHeight="13.8"/>
  <cols>
    <col min="1" max="1" width="4.57407407407407" style="5" customWidth="1"/>
    <col min="2" max="2" width="43.3240740740741" style="5" customWidth="1"/>
    <col min="3" max="3" width="30.287037037037" style="5" hidden="1" customWidth="1"/>
    <col min="4" max="4" width="9.42592592592593" style="5" customWidth="1"/>
    <col min="5" max="5" width="13" style="5" customWidth="1"/>
    <col min="6" max="6" width="22.0555555555556" style="5" customWidth="1"/>
    <col min="7" max="7" width="22.8518518518519" style="5" customWidth="1"/>
    <col min="8" max="8" width="22.0648148148148" style="5" customWidth="1"/>
    <col min="9" max="9" width="20.3055555555556" style="5" customWidth="1"/>
    <col min="10" max="10" width="18.0925925925926" style="5" customWidth="1"/>
    <col min="11" max="11" width="18.5740740740741" style="5" customWidth="1"/>
    <col min="12" max="12" width="21.5740740740741" style="4" customWidth="1"/>
    <col min="13" max="13" width="22.5740740740741" style="5" customWidth="1"/>
    <col min="14" max="14" width="14.8518518518519" style="5" customWidth="1"/>
    <col min="15" max="15" width="14.287037037037" style="5" customWidth="1"/>
    <col min="16" max="16" width="27.287037037037" style="5" customWidth="1"/>
    <col min="17" max="16384" width="9.13888888888889" style="5"/>
  </cols>
  <sheetData>
    <row r="1" ht="16.8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ht="18" spans="1:16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8"/>
      <c r="N2" s="8"/>
      <c r="O2" s="8"/>
      <c r="P2" s="8"/>
    </row>
    <row r="3" ht="33" customHeight="1" spans="1:16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31.5" customHeight="1" spans="1:16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3"/>
      <c r="O4" s="13"/>
      <c r="P4" s="13"/>
    </row>
    <row r="5" ht="18" spans="1:16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  <c r="M5" s="8"/>
      <c r="N5" s="8"/>
      <c r="O5" s="8"/>
      <c r="P5" s="8"/>
    </row>
    <row r="6" ht="18" spans="1:16">
      <c r="A6" s="8"/>
      <c r="B6" s="13"/>
      <c r="C6" s="14"/>
      <c r="D6" s="14"/>
      <c r="E6" s="14"/>
      <c r="F6" s="8"/>
      <c r="G6" s="8"/>
      <c r="H6" s="8"/>
      <c r="I6" s="8"/>
      <c r="J6" s="15"/>
      <c r="K6" s="15"/>
      <c r="L6" s="16"/>
      <c r="M6" s="15"/>
      <c r="N6" s="15"/>
      <c r="O6" s="15"/>
      <c r="P6" s="15"/>
    </row>
    <row r="7" s="1" customFormat="1" ht="122" customHeight="1" spans="1:16">
      <c r="A7" s="17" t="s">
        <v>4</v>
      </c>
      <c r="B7" s="17" t="s">
        <v>5</v>
      </c>
      <c r="C7" s="17" t="s">
        <v>6</v>
      </c>
      <c r="D7" s="17" t="s">
        <v>7</v>
      </c>
      <c r="E7" s="17" t="s">
        <v>8</v>
      </c>
      <c r="F7" s="17" t="s">
        <v>9</v>
      </c>
      <c r="G7" s="17" t="s">
        <v>10</v>
      </c>
      <c r="H7" s="17" t="s">
        <v>11</v>
      </c>
      <c r="I7" s="17" t="s">
        <v>12</v>
      </c>
      <c r="J7" s="17" t="s">
        <v>13</v>
      </c>
      <c r="K7" s="17" t="s">
        <v>14</v>
      </c>
      <c r="L7" s="17" t="s">
        <v>15</v>
      </c>
      <c r="M7" s="18"/>
      <c r="N7" s="18"/>
      <c r="O7" s="18"/>
      <c r="P7" s="18"/>
    </row>
    <row r="8" s="2" customFormat="1" ht="16" customHeight="1" spans="1:16">
      <c r="A8" s="19">
        <v>1</v>
      </c>
      <c r="B8" s="20" t="s">
        <v>16</v>
      </c>
      <c r="C8" s="21" t="s">
        <v>17</v>
      </c>
      <c r="D8" s="21" t="s">
        <v>18</v>
      </c>
      <c r="E8" s="21">
        <v>120</v>
      </c>
      <c r="F8" s="22">
        <v>260</v>
      </c>
      <c r="G8" s="22">
        <v>260</v>
      </c>
      <c r="H8" s="22">
        <v>260</v>
      </c>
      <c r="I8" s="23">
        <f t="shared" ref="I8:I27" si="0">ROUNDDOWN(AVERAGE(F8:H8),2)</f>
        <v>260</v>
      </c>
      <c r="J8" s="24">
        <f t="shared" ref="J8:J27" si="1">STDEV(F8:H8)</f>
        <v>0</v>
      </c>
      <c r="K8" s="25">
        <f t="shared" ref="K8:K27" si="2">J8/I8</f>
        <v>0</v>
      </c>
      <c r="L8" s="23">
        <f t="shared" ref="L8:L27" si="3">I8*E8</f>
        <v>31200</v>
      </c>
      <c r="M8" s="26"/>
      <c r="N8"/>
      <c r="O8" s="27"/>
      <c r="P8" s="27"/>
    </row>
    <row r="9" s="2" customFormat="1" ht="15" customHeight="1" spans="1:16">
      <c r="A9" s="19">
        <v>2</v>
      </c>
      <c r="B9" s="20" t="s">
        <v>19</v>
      </c>
      <c r="C9" s="21" t="s">
        <v>17</v>
      </c>
      <c r="D9" s="21" t="s">
        <v>18</v>
      </c>
      <c r="E9" s="21">
        <v>180</v>
      </c>
      <c r="F9" s="22">
        <v>266</v>
      </c>
      <c r="G9" s="22">
        <v>266</v>
      </c>
      <c r="H9" s="22">
        <v>266</v>
      </c>
      <c r="I9" s="23">
        <f t="shared" si="0"/>
        <v>266</v>
      </c>
      <c r="J9" s="24">
        <f t="shared" si="1"/>
        <v>0</v>
      </c>
      <c r="K9" s="25">
        <f t="shared" si="2"/>
        <v>0</v>
      </c>
      <c r="L9" s="23">
        <f t="shared" si="3"/>
        <v>47880</v>
      </c>
      <c r="M9" s="26"/>
      <c r="N9"/>
      <c r="O9" s="27"/>
      <c r="P9" s="27"/>
    </row>
    <row r="10" s="2" customFormat="1" ht="15" customHeight="1" spans="1:16">
      <c r="A10" s="19">
        <v>3</v>
      </c>
      <c r="B10" s="20" t="s">
        <v>20</v>
      </c>
      <c r="C10" s="21" t="s">
        <v>17</v>
      </c>
      <c r="D10" s="21" t="s">
        <v>18</v>
      </c>
      <c r="E10" s="21">
        <v>115</v>
      </c>
      <c r="F10" s="22">
        <v>280</v>
      </c>
      <c r="G10" s="22">
        <v>280</v>
      </c>
      <c r="H10" s="22">
        <v>280</v>
      </c>
      <c r="I10" s="23">
        <f t="shared" si="0"/>
        <v>280</v>
      </c>
      <c r="J10" s="24">
        <f t="shared" si="1"/>
        <v>0</v>
      </c>
      <c r="K10" s="25">
        <f t="shared" si="2"/>
        <v>0</v>
      </c>
      <c r="L10" s="23">
        <f t="shared" si="3"/>
        <v>32200</v>
      </c>
      <c r="M10" s="26"/>
      <c r="N10"/>
      <c r="O10" s="27"/>
      <c r="P10" s="27"/>
    </row>
    <row r="11" s="2" customFormat="1" ht="15" customHeight="1" spans="1:16">
      <c r="A11" s="19">
        <v>4</v>
      </c>
      <c r="B11" s="20" t="s">
        <v>21</v>
      </c>
      <c r="C11" s="21" t="s">
        <v>17</v>
      </c>
      <c r="D11" s="21" t="s">
        <v>18</v>
      </c>
      <c r="E11" s="21">
        <v>220</v>
      </c>
      <c r="F11" s="22">
        <v>78</v>
      </c>
      <c r="G11" s="22">
        <v>78</v>
      </c>
      <c r="H11" s="22">
        <v>85</v>
      </c>
      <c r="I11" s="23">
        <f t="shared" si="0"/>
        <v>80.33</v>
      </c>
      <c r="J11" s="24">
        <f t="shared" si="1"/>
        <v>4.04</v>
      </c>
      <c r="K11" s="25">
        <f t="shared" si="2"/>
        <v>0.0503</v>
      </c>
      <c r="L11" s="23">
        <f t="shared" si="3"/>
        <v>17672.6</v>
      </c>
      <c r="M11" s="26"/>
      <c r="N11"/>
      <c r="O11" s="27"/>
      <c r="P11" s="27"/>
    </row>
    <row r="12" s="2" customFormat="1" ht="14" customHeight="1" spans="1:16">
      <c r="A12" s="19">
        <v>5</v>
      </c>
      <c r="B12" s="20" t="s">
        <v>22</v>
      </c>
      <c r="C12" s="21" t="s">
        <v>17</v>
      </c>
      <c r="D12" s="21" t="s">
        <v>18</v>
      </c>
      <c r="E12" s="21">
        <v>2000</v>
      </c>
      <c r="F12" s="22">
        <v>76</v>
      </c>
      <c r="G12" s="22">
        <v>76</v>
      </c>
      <c r="H12" s="22">
        <v>80</v>
      </c>
      <c r="I12" s="23">
        <f t="shared" si="0"/>
        <v>77.33</v>
      </c>
      <c r="J12" s="24">
        <f t="shared" si="1"/>
        <v>2.31</v>
      </c>
      <c r="K12" s="25">
        <f t="shared" si="2"/>
        <v>0.0299</v>
      </c>
      <c r="L12" s="23">
        <f t="shared" si="3"/>
        <v>154660</v>
      </c>
      <c r="M12" s="26"/>
      <c r="N12"/>
      <c r="O12" s="27"/>
      <c r="P12" s="27"/>
    </row>
    <row r="13" s="2" customFormat="1" ht="16" customHeight="1" spans="1:16">
      <c r="A13" s="19">
        <v>6</v>
      </c>
      <c r="B13" s="20" t="s">
        <v>23</v>
      </c>
      <c r="C13" s="21" t="s">
        <v>17</v>
      </c>
      <c r="D13" s="21" t="s">
        <v>18</v>
      </c>
      <c r="E13" s="21">
        <v>45</v>
      </c>
      <c r="F13" s="22">
        <v>390</v>
      </c>
      <c r="G13" s="22">
        <v>390</v>
      </c>
      <c r="H13" s="22">
        <v>390</v>
      </c>
      <c r="I13" s="23">
        <f t="shared" si="0"/>
        <v>390</v>
      </c>
      <c r="J13" s="24">
        <f t="shared" si="1"/>
        <v>0</v>
      </c>
      <c r="K13" s="25">
        <f t="shared" si="2"/>
        <v>0</v>
      </c>
      <c r="L13" s="23">
        <f t="shared" si="3"/>
        <v>17550</v>
      </c>
      <c r="M13" s="26"/>
      <c r="N13"/>
      <c r="O13" s="27"/>
      <c r="P13" s="27"/>
    </row>
    <row r="14" s="2" customFormat="1" ht="16" customHeight="1" spans="1:16">
      <c r="A14" s="19">
        <v>7</v>
      </c>
      <c r="B14" s="20" t="s">
        <v>24</v>
      </c>
      <c r="C14" s="21" t="s">
        <v>17</v>
      </c>
      <c r="D14" s="21" t="s">
        <v>18</v>
      </c>
      <c r="E14" s="21">
        <v>14</v>
      </c>
      <c r="F14" s="22">
        <v>675</v>
      </c>
      <c r="G14" s="22">
        <v>675</v>
      </c>
      <c r="H14" s="22">
        <v>675</v>
      </c>
      <c r="I14" s="23">
        <f t="shared" si="0"/>
        <v>675</v>
      </c>
      <c r="J14" s="24">
        <f t="shared" si="1"/>
        <v>0</v>
      </c>
      <c r="K14" s="25">
        <f t="shared" si="2"/>
        <v>0</v>
      </c>
      <c r="L14" s="23">
        <f t="shared" si="3"/>
        <v>9450</v>
      </c>
      <c r="M14" s="26"/>
      <c r="N14"/>
      <c r="O14" s="27"/>
      <c r="P14" s="27"/>
    </row>
    <row r="15" s="2" customFormat="1" ht="16" customHeight="1" spans="1:16">
      <c r="A15" s="19">
        <v>8</v>
      </c>
      <c r="B15" s="20" t="s">
        <v>25</v>
      </c>
      <c r="C15" s="21" t="s">
        <v>17</v>
      </c>
      <c r="D15" s="21" t="s">
        <v>18</v>
      </c>
      <c r="E15" s="21">
        <v>145</v>
      </c>
      <c r="F15" s="22">
        <v>75</v>
      </c>
      <c r="G15" s="22">
        <v>75</v>
      </c>
      <c r="H15" s="22">
        <v>75</v>
      </c>
      <c r="I15" s="23">
        <f t="shared" si="0"/>
        <v>75</v>
      </c>
      <c r="J15" s="24">
        <f t="shared" si="1"/>
        <v>0</v>
      </c>
      <c r="K15" s="25">
        <f t="shared" si="2"/>
        <v>0</v>
      </c>
      <c r="L15" s="23">
        <f t="shared" si="3"/>
        <v>10875</v>
      </c>
      <c r="M15" s="26"/>
      <c r="N15"/>
      <c r="O15" s="27"/>
      <c r="P15" s="27"/>
    </row>
    <row r="16" s="2" customFormat="1" ht="17" customHeight="1" spans="1:16">
      <c r="A16" s="19">
        <v>9</v>
      </c>
      <c r="B16" s="20" t="s">
        <v>26</v>
      </c>
      <c r="C16" s="21" t="s">
        <v>17</v>
      </c>
      <c r="D16" s="21" t="s">
        <v>18</v>
      </c>
      <c r="E16" s="21">
        <v>120</v>
      </c>
      <c r="F16" s="22">
        <v>95</v>
      </c>
      <c r="G16" s="22">
        <v>95</v>
      </c>
      <c r="H16" s="22">
        <v>95</v>
      </c>
      <c r="I16" s="23">
        <f t="shared" si="0"/>
        <v>95</v>
      </c>
      <c r="J16" s="24">
        <f t="shared" si="1"/>
        <v>0</v>
      </c>
      <c r="K16" s="25">
        <f t="shared" si="2"/>
        <v>0</v>
      </c>
      <c r="L16" s="23">
        <f t="shared" si="3"/>
        <v>11400</v>
      </c>
      <c r="M16" s="26"/>
      <c r="N16"/>
      <c r="O16" s="27"/>
      <c r="P16" s="27"/>
    </row>
    <row r="17" s="2" customFormat="1" ht="17" customHeight="1" spans="1:16">
      <c r="A17" s="19">
        <v>10</v>
      </c>
      <c r="B17" s="20" t="s">
        <v>27</v>
      </c>
      <c r="C17" s="21" t="s">
        <v>17</v>
      </c>
      <c r="D17" s="21" t="s">
        <v>18</v>
      </c>
      <c r="E17" s="21">
        <v>100</v>
      </c>
      <c r="F17" s="22">
        <v>255</v>
      </c>
      <c r="G17" s="22">
        <v>255</v>
      </c>
      <c r="H17" s="22">
        <v>255</v>
      </c>
      <c r="I17" s="23">
        <f t="shared" si="0"/>
        <v>255</v>
      </c>
      <c r="J17" s="24">
        <f t="shared" si="1"/>
        <v>0</v>
      </c>
      <c r="K17" s="25">
        <f t="shared" si="2"/>
        <v>0</v>
      </c>
      <c r="L17" s="23">
        <f t="shared" si="3"/>
        <v>25500</v>
      </c>
      <c r="M17" s="26"/>
      <c r="N17"/>
      <c r="O17" s="27"/>
      <c r="P17" s="27"/>
    </row>
    <row r="18" s="2" customFormat="1" ht="18" customHeight="1" spans="1:16">
      <c r="A18" s="19">
        <v>11</v>
      </c>
      <c r="B18" s="20" t="s">
        <v>28</v>
      </c>
      <c r="C18" s="21" t="s">
        <v>17</v>
      </c>
      <c r="D18" s="21" t="s">
        <v>18</v>
      </c>
      <c r="E18" s="21">
        <v>50</v>
      </c>
      <c r="F18" s="22">
        <v>360</v>
      </c>
      <c r="G18" s="22">
        <v>360</v>
      </c>
      <c r="H18" s="22">
        <v>400</v>
      </c>
      <c r="I18" s="23">
        <f t="shared" si="0"/>
        <v>373.33</v>
      </c>
      <c r="J18" s="24">
        <f t="shared" si="1"/>
        <v>23.09</v>
      </c>
      <c r="K18" s="25">
        <f t="shared" si="2"/>
        <v>0.0618</v>
      </c>
      <c r="L18" s="23">
        <f t="shared" si="3"/>
        <v>18666.5</v>
      </c>
      <c r="M18" s="26"/>
      <c r="N18"/>
      <c r="O18" s="27"/>
      <c r="P18" s="27"/>
    </row>
    <row r="19" s="2" customFormat="1" ht="18" customHeight="1" spans="1:16">
      <c r="A19" s="19">
        <v>12</v>
      </c>
      <c r="B19" s="20" t="s">
        <v>29</v>
      </c>
      <c r="C19" s="21" t="s">
        <v>17</v>
      </c>
      <c r="D19" s="21" t="s">
        <v>18</v>
      </c>
      <c r="E19" s="21">
        <v>75</v>
      </c>
      <c r="F19" s="22">
        <v>95</v>
      </c>
      <c r="G19" s="22">
        <v>95</v>
      </c>
      <c r="H19" s="22">
        <v>95</v>
      </c>
      <c r="I19" s="23">
        <f t="shared" si="0"/>
        <v>95</v>
      </c>
      <c r="J19" s="24">
        <f t="shared" si="1"/>
        <v>0</v>
      </c>
      <c r="K19" s="25">
        <f t="shared" si="2"/>
        <v>0</v>
      </c>
      <c r="L19" s="23">
        <f t="shared" si="3"/>
        <v>7125</v>
      </c>
      <c r="M19" s="26"/>
      <c r="N19"/>
      <c r="O19" s="27"/>
      <c r="P19" s="27"/>
    </row>
    <row r="20" s="2" customFormat="1" ht="18" customHeight="1" spans="1:16">
      <c r="A20" s="19">
        <v>13</v>
      </c>
      <c r="B20" s="20" t="s">
        <v>30</v>
      </c>
      <c r="C20" s="21" t="s">
        <v>17</v>
      </c>
      <c r="D20" s="21" t="s">
        <v>18</v>
      </c>
      <c r="E20" s="21">
        <v>45</v>
      </c>
      <c r="F20" s="22">
        <v>738</v>
      </c>
      <c r="G20" s="22">
        <v>738</v>
      </c>
      <c r="H20" s="22">
        <v>850</v>
      </c>
      <c r="I20" s="23">
        <f t="shared" si="0"/>
        <v>775.33</v>
      </c>
      <c r="J20" s="24">
        <f t="shared" si="1"/>
        <v>64.66</v>
      </c>
      <c r="K20" s="25">
        <f t="shared" si="2"/>
        <v>0.0834</v>
      </c>
      <c r="L20" s="23">
        <f t="shared" si="3"/>
        <v>34889.85</v>
      </c>
      <c r="M20" s="26"/>
      <c r="N20"/>
      <c r="O20" s="27"/>
      <c r="P20" s="27"/>
    </row>
    <row r="21" s="2" customFormat="1" ht="17" customHeight="1" spans="1:16">
      <c r="A21" s="19">
        <v>14</v>
      </c>
      <c r="B21" s="20" t="s">
        <v>31</v>
      </c>
      <c r="C21" s="21" t="s">
        <v>17</v>
      </c>
      <c r="D21" s="21" t="s">
        <v>18</v>
      </c>
      <c r="E21" s="21">
        <v>160</v>
      </c>
      <c r="F21" s="22">
        <v>270</v>
      </c>
      <c r="G21" s="22">
        <v>270</v>
      </c>
      <c r="H21" s="22">
        <v>270</v>
      </c>
      <c r="I21" s="23">
        <f t="shared" si="0"/>
        <v>270</v>
      </c>
      <c r="J21" s="24">
        <f t="shared" si="1"/>
        <v>0</v>
      </c>
      <c r="K21" s="25">
        <f t="shared" si="2"/>
        <v>0</v>
      </c>
      <c r="L21" s="23">
        <f t="shared" si="3"/>
        <v>43200</v>
      </c>
      <c r="M21" s="26"/>
      <c r="N21"/>
      <c r="O21" s="27"/>
      <c r="P21" s="27"/>
    </row>
    <row r="22" s="2" customFormat="1" ht="18" customHeight="1" spans="1:16">
      <c r="A22" s="19">
        <v>15</v>
      </c>
      <c r="B22" s="20" t="s">
        <v>32</v>
      </c>
      <c r="C22" s="21" t="s">
        <v>17</v>
      </c>
      <c r="D22" s="21" t="s">
        <v>18</v>
      </c>
      <c r="E22" s="21">
        <v>40</v>
      </c>
      <c r="F22" s="22">
        <v>260</v>
      </c>
      <c r="G22" s="22">
        <v>260</v>
      </c>
      <c r="H22" s="22">
        <v>300</v>
      </c>
      <c r="I22" s="23">
        <f t="shared" si="0"/>
        <v>273.33</v>
      </c>
      <c r="J22" s="24">
        <f t="shared" si="1"/>
        <v>23.09</v>
      </c>
      <c r="K22" s="25">
        <f t="shared" si="2"/>
        <v>0.0845</v>
      </c>
      <c r="L22" s="23">
        <f t="shared" si="3"/>
        <v>10933.2</v>
      </c>
      <c r="M22" s="26"/>
      <c r="N22"/>
      <c r="O22" s="27"/>
      <c r="P22" s="27"/>
    </row>
    <row r="23" s="2" customFormat="1" ht="14" customHeight="1" spans="1:16">
      <c r="A23" s="19">
        <v>16</v>
      </c>
      <c r="B23" s="20" t="s">
        <v>33</v>
      </c>
      <c r="C23" s="21" t="s">
        <v>17</v>
      </c>
      <c r="D23" s="21" t="s">
        <v>18</v>
      </c>
      <c r="E23" s="21">
        <v>250</v>
      </c>
      <c r="F23" s="22">
        <v>210</v>
      </c>
      <c r="G23" s="22">
        <v>210</v>
      </c>
      <c r="H23" s="22">
        <v>245</v>
      </c>
      <c r="I23" s="23">
        <f t="shared" si="0"/>
        <v>221.66</v>
      </c>
      <c r="J23" s="24">
        <f t="shared" si="1"/>
        <v>20.21</v>
      </c>
      <c r="K23" s="25">
        <f t="shared" si="2"/>
        <v>0.0912</v>
      </c>
      <c r="L23" s="23">
        <f t="shared" si="3"/>
        <v>55415</v>
      </c>
      <c r="M23" s="26"/>
      <c r="N23"/>
      <c r="O23" s="27"/>
      <c r="P23" s="27"/>
    </row>
    <row r="24" s="2" customFormat="1" ht="15" customHeight="1" spans="1:16">
      <c r="A24" s="19">
        <v>17</v>
      </c>
      <c r="B24" s="20" t="s">
        <v>34</v>
      </c>
      <c r="C24" s="21" t="s">
        <v>17</v>
      </c>
      <c r="D24" s="21" t="s">
        <v>18</v>
      </c>
      <c r="E24" s="21">
        <v>75</v>
      </c>
      <c r="F24" s="22">
        <v>300</v>
      </c>
      <c r="G24" s="22">
        <v>270</v>
      </c>
      <c r="H24" s="22">
        <v>270</v>
      </c>
      <c r="I24" s="23">
        <f t="shared" si="0"/>
        <v>280</v>
      </c>
      <c r="J24" s="24">
        <f t="shared" si="1"/>
        <v>17.32</v>
      </c>
      <c r="K24" s="25">
        <f t="shared" si="2"/>
        <v>0.0619</v>
      </c>
      <c r="L24" s="23">
        <f t="shared" si="3"/>
        <v>21000</v>
      </c>
      <c r="M24" s="26"/>
      <c r="N24"/>
      <c r="O24" s="27"/>
      <c r="P24" s="27"/>
    </row>
    <row r="25" s="2" customFormat="1" ht="17" customHeight="1" spans="1:16">
      <c r="A25" s="19">
        <v>18</v>
      </c>
      <c r="B25" s="20" t="s">
        <v>35</v>
      </c>
      <c r="C25" s="21" t="s">
        <v>17</v>
      </c>
      <c r="D25" s="21" t="s">
        <v>18</v>
      </c>
      <c r="E25" s="21">
        <v>45</v>
      </c>
      <c r="F25" s="22">
        <v>95</v>
      </c>
      <c r="G25" s="22">
        <v>95</v>
      </c>
      <c r="H25" s="22">
        <v>95</v>
      </c>
      <c r="I25" s="23">
        <f t="shared" si="0"/>
        <v>95</v>
      </c>
      <c r="J25" s="24">
        <f t="shared" si="1"/>
        <v>0</v>
      </c>
      <c r="K25" s="25">
        <f t="shared" si="2"/>
        <v>0</v>
      </c>
      <c r="L25" s="23">
        <f t="shared" si="3"/>
        <v>4275</v>
      </c>
      <c r="M25" s="26"/>
      <c r="N25"/>
      <c r="O25" s="27"/>
      <c r="P25" s="27"/>
    </row>
    <row r="26" s="2" customFormat="1" ht="18" customHeight="1" spans="1:16">
      <c r="A26" s="19">
        <v>19</v>
      </c>
      <c r="B26" s="20" t="s">
        <v>36</v>
      </c>
      <c r="C26" s="21" t="s">
        <v>17</v>
      </c>
      <c r="D26" s="21" t="s">
        <v>18</v>
      </c>
      <c r="E26" s="21">
        <v>60</v>
      </c>
      <c r="F26" s="22">
        <v>210</v>
      </c>
      <c r="G26" s="22">
        <v>200</v>
      </c>
      <c r="H26" s="22">
        <v>200</v>
      </c>
      <c r="I26" s="23">
        <f t="shared" si="0"/>
        <v>203.33</v>
      </c>
      <c r="J26" s="24">
        <f t="shared" si="1"/>
        <v>5.77</v>
      </c>
      <c r="K26" s="25">
        <f t="shared" si="2"/>
        <v>0.0284</v>
      </c>
      <c r="L26" s="23">
        <f t="shared" si="3"/>
        <v>12199.8</v>
      </c>
      <c r="M26" s="26"/>
      <c r="N26"/>
      <c r="O26" s="27"/>
      <c r="P26" s="27"/>
    </row>
    <row r="27" s="3" customFormat="1" ht="17" customHeight="1" spans="1:16">
      <c r="A27" s="19">
        <v>20</v>
      </c>
      <c r="B27" s="20" t="s">
        <v>37</v>
      </c>
      <c r="C27" s="21" t="s">
        <v>17</v>
      </c>
      <c r="D27" s="21" t="s">
        <v>18</v>
      </c>
      <c r="E27" s="21">
        <v>15</v>
      </c>
      <c r="F27" s="28">
        <v>940</v>
      </c>
      <c r="G27" s="28">
        <v>800</v>
      </c>
      <c r="H27" s="28">
        <v>800</v>
      </c>
      <c r="I27" s="23">
        <f t="shared" si="0"/>
        <v>846.66</v>
      </c>
      <c r="J27" s="24">
        <f t="shared" si="1"/>
        <v>80.83</v>
      </c>
      <c r="K27" s="25">
        <f t="shared" si="2"/>
        <v>0.0955</v>
      </c>
      <c r="L27" s="23">
        <f t="shared" si="3"/>
        <v>12699.9</v>
      </c>
      <c r="M27" s="26"/>
      <c r="N27"/>
      <c r="O27" s="29"/>
      <c r="P27" s="29"/>
    </row>
    <row r="28" s="3" customFormat="1" ht="30" customHeight="1" spans="1:16">
      <c r="A28" s="30" t="s">
        <v>38</v>
      </c>
      <c r="B28" s="31"/>
      <c r="C28" s="31"/>
      <c r="D28" s="31"/>
      <c r="E28" s="31"/>
      <c r="F28" s="31"/>
      <c r="G28" s="31"/>
      <c r="H28" s="31"/>
      <c r="I28" s="31"/>
      <c r="J28" s="31"/>
      <c r="K28" s="32"/>
      <c r="L28" s="33">
        <f>SUM(L8:L27)</f>
        <v>578791.85</v>
      </c>
      <c r="M28" s="29"/>
      <c r="N28" s="29"/>
      <c r="O28" s="29"/>
      <c r="P28" s="29"/>
    </row>
    <row r="29" s="4" customFormat="1" ht="20" customHeight="1" spans="1:16">
      <c r="A29" s="34"/>
      <c r="B29" s="8"/>
      <c r="C29" s="8"/>
      <c r="D29" s="8"/>
      <c r="E29" s="8"/>
      <c r="F29" s="8"/>
      <c r="G29" s="8"/>
      <c r="H29" s="8"/>
      <c r="I29" s="8"/>
      <c r="J29" s="8"/>
      <c r="K29" s="9"/>
      <c r="L29" s="9"/>
      <c r="M29" s="9"/>
      <c r="N29" s="9"/>
    </row>
    <row r="30" s="4" customFormat="1" ht="20" customHeight="1" spans="1:16">
      <c r="A30" s="34"/>
      <c r="B30" s="8"/>
      <c r="C30" s="8"/>
      <c r="D30" s="8"/>
      <c r="E30" s="8"/>
      <c r="F30" s="8"/>
      <c r="G30" s="8"/>
      <c r="H30" s="8"/>
      <c r="I30" s="8"/>
      <c r="J30" s="8"/>
      <c r="K30"/>
      <c r="L30" s="9"/>
      <c r="M30" s="9"/>
      <c r="N30" s="35"/>
      <c r="O30"/>
    </row>
    <row r="31" s="4" customFormat="1" ht="20" customHeight="1" spans="1:16">
      <c r="A31" s="34"/>
      <c r="B31" s="8"/>
      <c r="C31" s="8"/>
      <c r="D31" s="8"/>
      <c r="E31" s="8"/>
      <c r="F31" s="8"/>
      <c r="G31" s="8"/>
      <c r="H31" s="8"/>
      <c r="I31" s="8"/>
      <c r="J31" s="8"/>
      <c r="K31"/>
      <c r="L31" s="9"/>
      <c r="M31" s="9"/>
      <c r="N31" s="35"/>
      <c r="O31"/>
    </row>
    <row r="32" s="4" customFormat="1" ht="20" customHeight="1" spans="1:16">
      <c r="A32" s="34" t="s">
        <v>39</v>
      </c>
      <c r="B32" s="8"/>
      <c r="C32" s="8"/>
      <c r="D32" s="8"/>
      <c r="E32" s="8"/>
      <c r="F32" s="8"/>
      <c r="G32" s="8"/>
      <c r="H32" s="8"/>
      <c r="I32" s="8"/>
      <c r="J32" s="8"/>
      <c r="K32"/>
      <c r="L32" s="9"/>
      <c r="M32" s="9"/>
      <c r="N32" s="35"/>
      <c r="O32"/>
    </row>
    <row r="33" s="4" customFormat="1" ht="53" customHeight="1" spans="1:15">
      <c r="A33" s="8"/>
      <c r="B33" s="8"/>
      <c r="C33" s="8"/>
      <c r="D33" s="8"/>
      <c r="E33" s="8"/>
      <c r="F33" s="8"/>
      <c r="G33" s="8"/>
      <c r="H33" s="8"/>
      <c r="I33" s="8"/>
      <c r="J33" s="8"/>
      <c r="K33"/>
      <c r="L33" s="9"/>
      <c r="M33" s="9"/>
      <c r="N33" s="35"/>
      <c r="O33"/>
    </row>
    <row r="34" s="4" customFormat="1" ht="21" customHeight="1" spans="1:15">
      <c r="A34" s="8" t="s">
        <v>40</v>
      </c>
      <c r="B34" s="8"/>
      <c r="C34" s="8"/>
      <c r="D34" s="8"/>
      <c r="E34" s="8"/>
      <c r="F34" s="8"/>
      <c r="G34" s="8"/>
      <c r="H34" s="8"/>
      <c r="I34" s="8"/>
      <c r="J34" s="8"/>
      <c r="K34"/>
      <c r="L34" s="9"/>
      <c r="M34" s="9"/>
      <c r="N34" s="35"/>
      <c r="O34"/>
    </row>
    <row r="35" ht="18" spans="1:15">
      <c r="A35" s="8"/>
      <c r="B35" s="8"/>
      <c r="C35" s="8"/>
      <c r="D35" s="8"/>
      <c r="E35" s="8"/>
      <c r="F35" s="8"/>
      <c r="G35" s="8"/>
      <c r="H35" s="8"/>
      <c r="I35" s="8"/>
      <c r="J35" s="8"/>
      <c r="K35"/>
      <c r="L35" s="8"/>
      <c r="M35" s="8"/>
      <c r="N35" s="35"/>
      <c r="O35"/>
    </row>
    <row r="36" ht="18" spans="1:15">
      <c r="A36" s="8" t="s">
        <v>41</v>
      </c>
      <c r="B36" s="8"/>
      <c r="C36" s="8"/>
      <c r="D36" s="8"/>
      <c r="E36" s="8"/>
      <c r="F36" s="8"/>
      <c r="G36" s="8"/>
      <c r="H36" s="8"/>
      <c r="I36" s="8"/>
      <c r="J36" s="8"/>
      <c r="K36"/>
      <c r="L36" s="8"/>
      <c r="M36" s="8"/>
      <c r="N36" s="35"/>
      <c r="O36"/>
    </row>
    <row r="37" ht="18" spans="1:15">
      <c r="A37" s="8" t="s">
        <v>42</v>
      </c>
      <c r="B37" s="8"/>
      <c r="C37" s="8"/>
      <c r="D37" s="8"/>
      <c r="E37" s="8"/>
      <c r="F37" s="8"/>
      <c r="G37" s="8"/>
      <c r="H37" s="8"/>
      <c r="I37" s="8"/>
      <c r="J37" s="8"/>
      <c r="K37"/>
      <c r="L37" s="8"/>
      <c r="M37" s="8"/>
      <c r="N37" s="35"/>
      <c r="O37"/>
    </row>
    <row r="38" ht="18" spans="1:15">
      <c r="A38" s="8"/>
      <c r="B38" s="8"/>
      <c r="C38" s="8"/>
      <c r="D38" s="8"/>
      <c r="E38" s="8"/>
      <c r="F38" s="8"/>
      <c r="G38" s="8"/>
      <c r="H38" s="8"/>
      <c r="I38" s="8"/>
      <c r="J38" s="8"/>
      <c r="K38"/>
      <c r="L38" s="8"/>
      <c r="M38" s="8"/>
      <c r="N38" s="35"/>
      <c r="O38"/>
    </row>
    <row r="39" ht="18" spans="1:15">
      <c r="A39" s="8"/>
      <c r="B39" s="8"/>
      <c r="C39" s="8"/>
      <c r="D39" s="8"/>
      <c r="E39" s="8"/>
      <c r="F39" s="8"/>
      <c r="G39" s="8"/>
      <c r="H39" s="8"/>
      <c r="I39" s="8"/>
      <c r="J39" s="8"/>
      <c r="K39"/>
      <c r="L39" s="8"/>
      <c r="M39" s="8"/>
      <c r="N39" s="35"/>
      <c r="O39"/>
    </row>
    <row r="40" ht="18" spans="1:15">
      <c r="K40"/>
      <c r="L40" s="8"/>
      <c r="M40" s="8"/>
      <c r="N40" s="35"/>
      <c r="O40"/>
    </row>
    <row r="41" ht="14.4" spans="1:15">
      <c r="K41"/>
      <c r="L41" s="5"/>
      <c r="N41" s="35"/>
      <c r="O41"/>
    </row>
    <row r="42" ht="14.4" spans="1:15">
      <c r="K42"/>
      <c r="L42" s="5"/>
      <c r="N42" s="35"/>
      <c r="O42"/>
    </row>
    <row r="43" ht="14.4" spans="1:15">
      <c r="K43"/>
      <c r="L43" s="5"/>
      <c r="N43" s="35"/>
      <c r="O43"/>
    </row>
    <row r="44" ht="14.4" spans="1:15">
      <c r="K44"/>
      <c r="L44" s="5"/>
      <c r="N44" s="35"/>
      <c r="O44"/>
    </row>
    <row r="45" ht="14.4" spans="1:15">
      <c r="K45"/>
      <c r="L45" s="5"/>
      <c r="N45" s="35"/>
      <c r="O45"/>
    </row>
    <row r="46" ht="14.4" spans="1:15">
      <c r="K46"/>
      <c r="L46" s="5"/>
      <c r="N46" s="35"/>
      <c r="O46"/>
    </row>
    <row r="47" ht="14.4" spans="1:15">
      <c r="K47"/>
      <c r="L47" s="5"/>
      <c r="N47" s="35"/>
      <c r="O47"/>
    </row>
    <row r="48" ht="14.4" spans="1:15">
      <c r="K48"/>
      <c r="L48" s="5"/>
      <c r="N48" s="35"/>
      <c r="O48"/>
    </row>
    <row r="49" ht="14.4" spans="11:15">
      <c r="K49"/>
      <c r="L49" s="5"/>
      <c r="N49" s="35"/>
      <c r="O49"/>
    </row>
    <row r="50" ht="14.4" spans="11:15">
      <c r="K50"/>
      <c r="L50" s="5"/>
      <c r="N50" s="35"/>
      <c r="O50"/>
    </row>
    <row r="51" ht="14.4" spans="11:15">
      <c r="K51"/>
      <c r="L51" s="5"/>
      <c r="N51" s="36"/>
      <c r="O51"/>
    </row>
    <row r="52" ht="14.4" spans="11:15">
      <c r="K52"/>
      <c r="L52" s="5"/>
      <c r="N52" s="36"/>
      <c r="O52"/>
    </row>
    <row r="53" ht="14.4" spans="11:15">
      <c r="K53"/>
      <c r="L53" s="5"/>
      <c r="N53" s="36"/>
      <c r="O53"/>
    </row>
    <row r="54" ht="14.4" spans="11:15">
      <c r="K54"/>
      <c r="L54" s="5"/>
      <c r="N54" s="36"/>
      <c r="O54"/>
    </row>
    <row r="55" ht="14.4" spans="11:15">
      <c r="K55"/>
      <c r="L55" s="5"/>
      <c r="N55" s="36"/>
      <c r="O55"/>
    </row>
    <row r="56" ht="14.4" spans="11:15">
      <c r="K56"/>
      <c r="L56" s="5"/>
      <c r="N56" s="36"/>
      <c r="O56"/>
    </row>
    <row r="57" ht="14.4" spans="11:15">
      <c r="K57"/>
      <c r="L57" s="5"/>
      <c r="N57" s="36"/>
      <c r="O57"/>
    </row>
    <row r="58" ht="14.4" spans="11:15">
      <c r="K58"/>
      <c r="L58" s="5"/>
      <c r="N58" s="37"/>
      <c r="O58"/>
    </row>
    <row r="59" ht="14.4" spans="11:15">
      <c r="K59"/>
      <c r="L59" s="5"/>
      <c r="N59" s="38"/>
      <c r="O59"/>
    </row>
    <row r="60" ht="14.4" spans="11:15">
      <c r="K60"/>
      <c r="L60" s="5"/>
      <c r="N60" s="38"/>
      <c r="O60"/>
    </row>
    <row r="61" ht="14.4" spans="11:15">
      <c r="K61"/>
      <c r="L61" s="5"/>
      <c r="N61" s="38"/>
      <c r="O61"/>
    </row>
    <row r="62" ht="14.4" spans="11:15">
      <c r="K62"/>
      <c r="L62" s="5"/>
      <c r="N62" s="38"/>
      <c r="O62"/>
    </row>
    <row r="63" ht="14.4" spans="11:15">
      <c r="K63"/>
      <c r="L63" s="5"/>
      <c r="N63" s="38"/>
      <c r="O63"/>
    </row>
    <row r="64" ht="14.4" spans="11:15">
      <c r="K64"/>
      <c r="L64" s="5"/>
      <c r="N64" s="38"/>
      <c r="O64"/>
    </row>
    <row r="65" ht="14.4" spans="11:15">
      <c r="K65"/>
      <c r="L65" s="5"/>
      <c r="N65" s="38"/>
      <c r="O65"/>
    </row>
    <row r="66" ht="14.4" spans="11:15">
      <c r="K66"/>
      <c r="L66" s="5"/>
      <c r="N66" s="38"/>
      <c r="O66"/>
    </row>
    <row r="67" ht="14.4" spans="11:15">
      <c r="K67"/>
      <c r="L67" s="5"/>
      <c r="N67" s="38"/>
      <c r="O67"/>
    </row>
    <row r="68" ht="14.4" spans="11:15">
      <c r="K68"/>
      <c r="L68" s="5"/>
      <c r="N68" s="38"/>
      <c r="O68"/>
    </row>
    <row r="69" ht="14.4" spans="11:15">
      <c r="K69"/>
      <c r="L69" s="5"/>
      <c r="N69" s="38"/>
      <c r="O69"/>
    </row>
    <row r="70" ht="14.4" spans="11:15">
      <c r="K70"/>
      <c r="L70" s="5"/>
      <c r="N70" s="38"/>
      <c r="O70"/>
    </row>
    <row r="71" ht="14.4" spans="11:15">
      <c r="K71"/>
      <c r="L71" s="5"/>
      <c r="N71" s="38"/>
      <c r="O71"/>
    </row>
    <row r="72" ht="14.4" spans="11:15">
      <c r="K72"/>
      <c r="L72" s="5"/>
      <c r="N72" s="38"/>
      <c r="O72"/>
    </row>
    <row r="73" ht="14.4" spans="11:15">
      <c r="K73"/>
      <c r="L73" s="5"/>
      <c r="N73" s="38"/>
      <c r="O73"/>
    </row>
    <row r="74" ht="14.4" spans="11:15">
      <c r="K74"/>
      <c r="L74" s="5"/>
      <c r="N74" s="38"/>
      <c r="O74"/>
    </row>
    <row r="75" ht="14.4" spans="11:15">
      <c r="K75"/>
      <c r="L75" s="5"/>
      <c r="N75" s="38"/>
      <c r="O75"/>
    </row>
    <row r="76" ht="14.4" spans="11:15">
      <c r="K76"/>
      <c r="L76" s="39"/>
      <c r="M76"/>
      <c r="N76" s="38"/>
      <c r="O76"/>
    </row>
    <row r="77" ht="14.4" spans="11:15">
      <c r="K77"/>
      <c r="L77" s="39"/>
      <c r="M77"/>
      <c r="N77" s="38"/>
      <c r="O77"/>
    </row>
    <row r="78" ht="14.4" spans="11:15">
      <c r="K78"/>
      <c r="L78" s="39"/>
      <c r="M78"/>
      <c r="N78" s="38"/>
      <c r="O78"/>
    </row>
    <row r="79" ht="14.4" spans="11:15">
      <c r="K79"/>
      <c r="L79" s="39"/>
      <c r="M79"/>
      <c r="N79" s="38"/>
      <c r="O79"/>
    </row>
    <row r="80" ht="14.4" spans="11:15">
      <c r="K80"/>
      <c r="L80" s="39"/>
      <c r="M80"/>
      <c r="N80" s="38"/>
      <c r="O80"/>
    </row>
    <row r="81" ht="14.4" spans="11:15">
      <c r="K81"/>
      <c r="L81" s="39"/>
      <c r="M81"/>
      <c r="N81" s="38"/>
      <c r="O81"/>
    </row>
    <row r="82" ht="14.4" spans="11:15">
      <c r="K82"/>
      <c r="L82" s="39"/>
      <c r="M82"/>
      <c r="N82" s="38"/>
      <c r="O82"/>
    </row>
    <row r="83" ht="14.4" spans="11:15">
      <c r="K83"/>
      <c r="L83" s="39"/>
      <c r="M83"/>
      <c r="N83" s="38"/>
      <c r="O83"/>
    </row>
    <row r="84" ht="14.4" spans="11:15">
      <c r="K84"/>
      <c r="L84" s="39"/>
      <c r="M84"/>
    </row>
    <row r="85" ht="14.4" spans="11:15">
      <c r="K85"/>
      <c r="L85" s="39"/>
      <c r="M85"/>
    </row>
    <row r="86" ht="14.4" spans="11:15">
      <c r="K86"/>
      <c r="L86" s="39"/>
      <c r="M86"/>
    </row>
  </sheetData>
  <mergeCells count="4">
    <mergeCell ref="A1:P1"/>
    <mergeCell ref="A3:P3"/>
    <mergeCell ref="A4:L4"/>
    <mergeCell ref="A28:K28"/>
  </mergeCells>
  <pageMargins left="0.25" right="0.25" top="0.75" bottom="0.75" header="0.3" footer="0.3"/>
  <pageSetup paperSize="9" scale="4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Анализ рынка (базовый)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WPS_1777857089</cp:lastModifiedBy>
  <dcterms:created xsi:type="dcterms:W3CDTF">2006-09-28T05:33:00Z</dcterms:created>
  <dcterms:modified xsi:type="dcterms:W3CDTF">2026-08-12T10:20:20Z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8A960E14A5D6483D81CE163023450E25_13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