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80" yWindow="615" windowWidth="15315" windowHeight="11640"/>
  </bookViews>
  <sheets>
    <sheet name="07.02.2022" sheetId="11" r:id="rId1"/>
  </sheets>
  <definedNames>
    <definedName name="_xlnm.Print_Area" localSheetId="0">'07.02.2022'!$A$1:$O$12</definedName>
  </definedNames>
  <calcPr calcId="144525"/>
</workbook>
</file>

<file path=xl/calcChain.xml><?xml version="1.0" encoding="utf-8"?>
<calcChain xmlns="http://schemas.openxmlformats.org/spreadsheetml/2006/main">
  <c r="I6" i="11" l="1"/>
  <c r="J6" i="11" s="1"/>
  <c r="K6" i="11" s="1"/>
  <c r="L6" i="11"/>
  <c r="M6" i="11" s="1"/>
  <c r="N6" i="11" s="1"/>
  <c r="O6" i="11" s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<sst xmlns="http://schemas.openxmlformats.org/spreadsheetml/2006/main" count="27" uniqueCount="27">
  <si>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</si>
  <si>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</si>
  <si>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</si>
  <si>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</si>
  <si>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</si>
  <si>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</si>
  <si>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</si>
  <si>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</si>
  <si>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</si>
  <si>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</si>
  <si>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</si>
  <si>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</si>
  <si>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</si>
  <si>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</si>
  <si>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(не должен превышать 33%)</t>
    </r>
  </si>
  <si>
    <t xml:space="preserve">ПРИЛОЖЕНИЕ 4 к государственному контракту №___ от "___"__________2016г.                                                             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</si>
  <si>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 xml:space="preserve">Обоснование  цены контракта, заключаемого с единственным поставщиком (подрядчиком, исполнителем), ЦКЕП
</t>
  </si>
  <si>
    <t xml:space="preserve">* При определении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</si>
  <si>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В результате проведенного расчета  ЦКЕП контракта составила:</t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</si>
  <si>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</t>
    </r>
    <r>
      <rPr>
        <sz val="14"/>
        <color indexed="8"/>
        <rFont val="Times New Roman"/>
        <family val="1"/>
        <charset val="204"/>
      </rPr>
      <t xml:space="preserve">
n - количество значений, используемых в расчете;
i - номер источника ценовой информации;
     - цена единицы</t>
    </r>
  </si>
  <si>
    <t xml:space="preserve">Жидкость для биотуалетов </t>
  </si>
  <si>
    <t>л</t>
  </si>
  <si>
    <t>Инспектор ОКБИ и ХО</t>
  </si>
  <si>
    <t>В.В. Хохлачева</t>
  </si>
  <si>
    <t>Источник 1 вх № 225 от 01.06.2026</t>
  </si>
  <si>
    <t>Источник 2  вх № 226 от 01.06.2026</t>
  </si>
  <si>
    <t>Источник 3 вх № 227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</si>
</sst>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 applyAlignment="1" applyProtection="1">
      <alignment wrapText="1"/>
      <protection locked="0"/>
    </xf>
    <xf numFmtId="4" fontId="11" fillId="2" borderId="0" xfId="0" applyNumberFormat="1" applyFont="1" applyFill="1"/>
    <xf numFmtId="0" fontId="9" fillId="0" borderId="0" xfId="0" applyFont="1"/>
    <xf numFmtId="0" fontId="9" fillId="0" borderId="0" xfId="0" applyFont="1" applyFill="1" applyAlignment="1" applyProtection="1">
      <alignment wrapText="1"/>
      <protection locked="0"/>
    </xf>
    <xf numFmtId="164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/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/>
    <xf numFmtId="4" fontId="10" fillId="0" borderId="0" xfId="0" applyNumberFormat="1" applyFont="1" applyFill="1"/>
    <xf numFmtId="4" fontId="9" fillId="0" borderId="0" xfId="0" applyNumberFormat="1" applyFont="1" applyFill="1" applyAlignment="1" applyProtection="1">
      <alignment wrapText="1"/>
      <protection locked="0"/>
    </xf>
    <xf numFmtId="4" fontId="9" fillId="0" borderId="0" xfId="0" applyNumberFormat="1" applyFont="1" applyFill="1" applyAlignment="1" applyProtection="1">
      <alignment horizontal="center" vertical="center"/>
      <protection locked="0"/>
    </xf>
    <xf numFmtId="165" fontId="9" fillId="0" borderId="0" xfId="0" applyNumberFormat="1" applyFont="1" applyFill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textRotation="90" wrapText="1"/>
    </xf>
    <xf numFmtId="4" fontId="10" fillId="3" borderId="6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5" fillId="4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" fontId="1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32658</xdr:colOff>
      <xdr:row>4</xdr:row>
      <xdr:rowOff>2081893</xdr:rowOff>
    </xdr:from>
    <xdr:to>
      <xdr:col>11</xdr:col>
      <xdr:colOff>13608</xdr:colOff>
      <xdr:row>4</xdr:row>
      <xdr:rowOff>2434318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12837" y="322489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874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3219450</xdr:rowOff>
    </xdr:from>
    <xdr:to>
      <xdr:col>11</xdr:col>
      <xdr:colOff>1504950</xdr:colOff>
      <xdr:row>4</xdr:row>
      <xdr:rowOff>3581400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551729" y="43624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163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tabSelected="1" view="pageBreakPreview" zoomScale="70" zoomScaleNormal="55" zoomScaleSheetLayoutView="70" workbookViewId="0">
      <selection activeCell="H5" sqref="H5"/>
    </sheetView>
  </sheetViews>
  <sheetFormatPr defaultRowHeight="12.75" x14ac:dyDescent="0.2"/>
  <cols>
    <col min="1" max="1" width="5.7109375" style="2" customWidth="1"/>
    <col min="2" max="2" width="93.42578125" style="2" customWidth="1"/>
    <col min="3" max="3" width="26.5703125" style="2" customWidth="1"/>
    <col min="4" max="4" width="7.28515625" style="2" customWidth="1"/>
    <col min="5" max="5" width="8.28515625" style="2" customWidth="1"/>
    <col min="6" max="6" width="16.7109375" style="13" customWidth="1"/>
    <col min="7" max="7" width="19.7109375" style="13" bestFit="1" customWidth="1"/>
    <col min="8" max="8" width="16.85546875" style="13" bestFit="1" customWidth="1"/>
    <col min="9" max="9" width="20.42578125" style="2" customWidth="1"/>
    <col min="10" max="10" width="15.42578125" style="2" customWidth="1"/>
    <col min="11" max="11" width="14.28515625" style="2" customWidth="1"/>
    <col min="12" max="12" width="22.7109375" style="2" customWidth="1"/>
    <col min="13" max="13" width="17.140625" style="2" customWidth="1"/>
    <col min="14" max="14" width="13.85546875" style="2" customWidth="1"/>
    <col min="15" max="15" width="14.7109375" style="2" customWidth="1"/>
    <col min="16" max="19" width="9.140625" style="2"/>
    <col min="20" max="20" width="25.42578125" style="2" bestFit="1" customWidth="1"/>
    <col min="21" max="16384" width="9.140625" style="2"/>
  </cols>
  <sheetData>
    <row r="2" spans="1:20" ht="168.75" hidden="1" customHeight="1" x14ac:dyDescent="0.3">
      <c r="A2" s="4"/>
      <c r="B2" s="4"/>
      <c r="C2" s="4"/>
      <c r="D2" s="4"/>
      <c r="E2" s="4"/>
      <c r="F2" s="12"/>
      <c r="G2" s="12"/>
      <c r="H2" s="12"/>
      <c r="I2" s="4"/>
      <c r="J2" s="4"/>
      <c r="K2" s="65" t="s">
        <v>15</v>
      </c>
      <c r="L2" s="65"/>
      <c r="M2" s="65"/>
      <c r="N2" s="65"/>
      <c r="O2" s="65"/>
    </row>
    <row r="3" spans="1:20" ht="39" customHeight="1" x14ac:dyDescent="0.2">
      <c r="A3" s="66" t="s">
        <v>16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0" ht="39" customHeight="1" x14ac:dyDescent="0.2">
      <c r="A4" s="67" t="s">
        <v>0</v>
      </c>
      <c r="B4" s="67" t="s">
        <v>2</v>
      </c>
      <c r="C4" s="68" t="s">
        <v>5</v>
      </c>
      <c r="D4" s="68" t="s">
        <v>1</v>
      </c>
      <c r="E4" s="68" t="s">
        <v>3</v>
      </c>
      <c r="F4" s="70" t="s">
        <v>4</v>
      </c>
      <c r="G4" s="71"/>
      <c r="H4" s="71"/>
      <c r="I4" s="72" t="s">
        <v>11</v>
      </c>
      <c r="J4" s="72"/>
      <c r="K4" s="72"/>
      <c r="L4" s="73" t="s">
        <v>13</v>
      </c>
      <c r="M4" s="73"/>
      <c r="N4" s="73"/>
      <c r="O4" s="73"/>
    </row>
    <row r="5" spans="1:20" ht="284.25" customHeight="1" x14ac:dyDescent="0.4">
      <c r="A5" s="67"/>
      <c r="B5" s="68"/>
      <c r="C5" s="69"/>
      <c r="D5" s="69"/>
      <c r="E5" s="69"/>
      <c r="F5" s="45" t="s">
        <v>24</v>
      </c>
      <c r="G5" s="45" t="s">
        <v>25</v>
      </c>
      <c r="H5" s="45" t="s">
        <v>26</v>
      </c>
      <c r="I5" s="23" t="s">
        <v>7</v>
      </c>
      <c r="J5" s="23" t="s">
        <v>6</v>
      </c>
      <c r="K5" s="5" t="s">
        <v>14</v>
      </c>
      <c r="L5" s="53" t="s">
        <v>19</v>
      </c>
      <c r="M5" s="6" t="s">
        <v>8</v>
      </c>
      <c r="N5" s="6" t="s">
        <v>9</v>
      </c>
      <c r="O5" s="6" t="s">
        <v>12</v>
      </c>
      <c r="T5" s="15"/>
    </row>
    <row r="6" spans="1:20" s="1" customFormat="1" ht="33" customHeight="1" x14ac:dyDescent="0.25">
      <c r="A6" s="34">
        <v>1</v>
      </c>
      <c r="B6" s="48" t="s">
        <v>20</v>
      </c>
      <c r="C6" s="49"/>
      <c r="D6" s="50" t="s">
        <v>21</v>
      </c>
      <c r="E6" s="51">
        <v>10</v>
      </c>
      <c r="F6" s="52">
        <v>200</v>
      </c>
      <c r="G6" s="47">
        <v>300</v>
      </c>
      <c r="H6" s="46">
        <v>350</v>
      </c>
      <c r="I6" s="30">
        <f t="shared" ref="I6" si="0">AVERAGE(F6:H6)</f>
        <v>283.33333333333331</v>
      </c>
      <c r="J6" s="31">
        <f t="shared" ref="J6" si="1">SQRT(((SUM((POWER(H6-I6,2)),(POWER(G6-I6,2)),(POWER(F6-I6,2)))/(COLUMNS(F6:H6)-1))))</f>
        <v>76.376261582597337</v>
      </c>
      <c r="K6" s="31">
        <f t="shared" ref="K6" si="2">J6/I6*100</f>
        <v>26.956327617387299</v>
      </c>
      <c r="L6" s="32">
        <f t="shared" ref="L6" si="3">((E6/3)*(SUM(F6:H6)))</f>
        <v>2833.3333333333335</v>
      </c>
      <c r="M6" s="32">
        <f t="shared" ref="M6" si="4">L6/E6</f>
        <v>283.33333333333337</v>
      </c>
      <c r="N6" s="32">
        <f t="shared" ref="N6" si="5">ROUND(M6,2)</f>
        <v>283.33</v>
      </c>
      <c r="O6" s="33">
        <f t="shared" ref="O6" si="6">N6*E6</f>
        <v>2833.2999999999997</v>
      </c>
    </row>
    <row r="7" spans="1:20" s="1" customFormat="1" ht="15" customHeight="1" x14ac:dyDescent="0.3">
      <c r="A7" s="35"/>
      <c r="B7" s="36"/>
      <c r="C7" s="35"/>
      <c r="D7" s="37"/>
      <c r="E7" s="38"/>
      <c r="F7" s="39"/>
      <c r="G7" s="40"/>
      <c r="H7" s="40"/>
      <c r="I7" s="41"/>
      <c r="J7" s="42"/>
      <c r="K7" s="42"/>
      <c r="L7" s="43"/>
      <c r="M7" s="43"/>
      <c r="N7" s="43"/>
      <c r="O7" s="44"/>
    </row>
    <row r="8" spans="1:20" ht="6.75" customHeight="1" x14ac:dyDescent="0.3">
      <c r="A8" s="35"/>
      <c r="B8" s="36"/>
      <c r="C8" s="35"/>
      <c r="D8" s="37"/>
      <c r="E8" s="38"/>
      <c r="F8" s="39"/>
      <c r="G8" s="40"/>
      <c r="H8" s="40"/>
      <c r="I8" s="41"/>
      <c r="J8" s="42"/>
      <c r="K8" s="42"/>
      <c r="L8" s="43"/>
      <c r="M8" s="43"/>
      <c r="N8" s="43"/>
      <c r="O8" s="44"/>
    </row>
    <row r="9" spans="1:20" ht="40.5" customHeight="1" x14ac:dyDescent="0.2">
      <c r="A9" s="57" t="s">
        <v>18</v>
      </c>
      <c r="B9" s="58"/>
      <c r="C9" s="58"/>
      <c r="D9" s="58"/>
      <c r="E9" s="58"/>
      <c r="F9" s="58"/>
      <c r="G9" s="58"/>
      <c r="H9" s="58"/>
      <c r="I9" s="59">
        <v>2000</v>
      </c>
      <c r="J9" s="59"/>
      <c r="K9" s="8" t="s">
        <v>10</v>
      </c>
      <c r="L9" s="8"/>
      <c r="M9" s="8"/>
      <c r="N9" s="8"/>
      <c r="O9" s="7"/>
    </row>
    <row r="10" spans="1:20" ht="89.25" customHeight="1" x14ac:dyDescent="0.2">
      <c r="A10" s="60" t="s">
        <v>17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20" ht="27" customHeight="1" x14ac:dyDescent="0.3">
      <c r="A11" s="62" t="s">
        <v>22</v>
      </c>
      <c r="B11" s="62"/>
      <c r="C11" s="62"/>
      <c r="D11" s="25"/>
      <c r="E11" s="25"/>
      <c r="F11" s="26"/>
      <c r="G11" s="26"/>
      <c r="H11" s="26"/>
      <c r="I11" s="25"/>
      <c r="J11" s="25"/>
      <c r="K11" s="25" t="s">
        <v>23</v>
      </c>
      <c r="L11" s="25"/>
      <c r="M11" s="25"/>
      <c r="N11" s="25"/>
      <c r="O11" s="25"/>
    </row>
    <row r="12" spans="1:20" ht="18.75" x14ac:dyDescent="0.3">
      <c r="A12" s="63"/>
      <c r="B12" s="63"/>
      <c r="C12" s="63"/>
      <c r="D12" s="63"/>
      <c r="E12" s="16"/>
      <c r="F12" s="3"/>
      <c r="G12" s="3"/>
      <c r="H12" s="3"/>
      <c r="I12" s="19"/>
      <c r="J12" s="19"/>
      <c r="K12" s="64"/>
      <c r="L12" s="64"/>
      <c r="M12" s="19"/>
      <c r="N12" s="11"/>
      <c r="O12" s="11"/>
    </row>
    <row r="13" spans="1:20" ht="18.75" x14ac:dyDescent="0.3">
      <c r="A13" s="24"/>
      <c r="B13" s="24"/>
      <c r="C13" s="24"/>
      <c r="D13" s="24"/>
      <c r="E13" s="16"/>
      <c r="F13" s="27"/>
      <c r="G13" s="28"/>
      <c r="H13" s="28"/>
      <c r="I13" s="19"/>
      <c r="J13" s="20"/>
      <c r="K13" s="19"/>
      <c r="L13" s="19"/>
      <c r="M13" s="19"/>
      <c r="N13" s="11"/>
      <c r="O13" s="11"/>
    </row>
    <row r="14" spans="1:20" ht="18.75" x14ac:dyDescent="0.3">
      <c r="A14" s="24"/>
      <c r="B14" s="24"/>
      <c r="C14" s="24"/>
      <c r="D14" s="24"/>
      <c r="E14" s="16"/>
      <c r="F14" s="17"/>
      <c r="G14" s="18"/>
      <c r="H14" s="18"/>
      <c r="I14" s="19"/>
      <c r="J14" s="19"/>
      <c r="K14" s="19"/>
      <c r="L14" s="19"/>
      <c r="M14" s="19"/>
      <c r="N14" s="11"/>
      <c r="O14" s="11"/>
    </row>
    <row r="15" spans="1:20" ht="18.75" x14ac:dyDescent="0.3">
      <c r="A15" s="24"/>
      <c r="B15" s="24"/>
      <c r="C15" s="24"/>
      <c r="D15" s="24"/>
      <c r="E15" s="16"/>
      <c r="F15" s="17"/>
      <c r="G15" s="29"/>
      <c r="H15" s="18"/>
      <c r="I15" s="21"/>
      <c r="J15" s="19"/>
      <c r="K15" s="19"/>
      <c r="L15" s="19"/>
      <c r="M15" s="21"/>
      <c r="N15" s="11"/>
      <c r="O15" s="11"/>
    </row>
    <row r="16" spans="1:20" ht="18.75" x14ac:dyDescent="0.3">
      <c r="A16" s="54"/>
      <c r="B16" s="54"/>
      <c r="C16" s="54"/>
      <c r="D16" s="16"/>
      <c r="E16" s="16"/>
      <c r="F16" s="22"/>
      <c r="G16" s="22"/>
      <c r="H16" s="22"/>
      <c r="I16" s="16"/>
      <c r="J16" s="16"/>
      <c r="K16" s="16"/>
      <c r="L16" s="16"/>
      <c r="M16" s="16"/>
      <c r="N16" s="4"/>
      <c r="O16" s="4"/>
    </row>
    <row r="17" spans="1:15" ht="18.75" x14ac:dyDescent="0.3">
      <c r="A17" s="55"/>
      <c r="B17" s="55"/>
      <c r="C17" s="55"/>
      <c r="D17" s="55"/>
      <c r="E17" s="9"/>
      <c r="F17" s="14"/>
      <c r="G17" s="10"/>
      <c r="H17" s="10"/>
      <c r="I17" s="11"/>
      <c r="J17" s="11"/>
      <c r="K17" s="56"/>
      <c r="L17" s="56"/>
      <c r="M17" s="11"/>
      <c r="N17" s="11"/>
      <c r="O17" s="11"/>
    </row>
    <row r="18" spans="1:15" ht="18.75" x14ac:dyDescent="0.3">
      <c r="A18" s="4"/>
      <c r="B18" s="4"/>
      <c r="C18" s="4"/>
      <c r="D18" s="4"/>
      <c r="E18" s="4"/>
      <c r="F18" s="12"/>
      <c r="G18" s="12"/>
      <c r="H18" s="12"/>
      <c r="I18" s="4"/>
      <c r="J18" s="4"/>
      <c r="K18" s="4"/>
      <c r="L18" s="4"/>
      <c r="M18" s="4"/>
      <c r="N18" s="4"/>
      <c r="O18" s="4"/>
    </row>
    <row r="19" spans="1:15" ht="18.75" x14ac:dyDescent="0.3">
      <c r="A19" s="4"/>
      <c r="B19" s="4"/>
      <c r="C19" s="4"/>
      <c r="D19" s="4"/>
      <c r="E19" s="4"/>
      <c r="F19" s="12"/>
      <c r="G19" s="12"/>
      <c r="H19" s="12"/>
      <c r="I19" s="4"/>
      <c r="J19" s="4"/>
      <c r="K19" s="4"/>
      <c r="L19" s="4"/>
      <c r="M19" s="4"/>
      <c r="N19" s="4"/>
      <c r="O19" s="4"/>
    </row>
    <row r="20" spans="1:15" ht="18.75" x14ac:dyDescent="0.3">
      <c r="A20" s="4"/>
      <c r="B20" s="4"/>
      <c r="C20" s="4"/>
      <c r="D20" s="4"/>
      <c r="E20" s="4"/>
      <c r="F20" s="12"/>
      <c r="G20" s="12"/>
      <c r="H20" s="12"/>
      <c r="I20" s="4"/>
      <c r="J20" s="4"/>
      <c r="K20" s="4"/>
      <c r="L20" s="4"/>
      <c r="M20" s="4"/>
      <c r="N20" s="4"/>
      <c r="O20" s="4"/>
    </row>
    <row r="21" spans="1:15" ht="18.75" x14ac:dyDescent="0.3">
      <c r="A21" s="4"/>
      <c r="B21" s="4"/>
      <c r="C21" s="4"/>
      <c r="D21" s="4"/>
      <c r="E21" s="4"/>
      <c r="F21" s="12"/>
      <c r="G21" s="12"/>
      <c r="H21" s="12"/>
      <c r="I21" s="4"/>
      <c r="J21" s="4"/>
      <c r="K21" s="4"/>
      <c r="L21" s="4"/>
      <c r="M21" s="4"/>
      <c r="N21" s="4"/>
      <c r="O21" s="4"/>
    </row>
    <row r="22" spans="1:15" ht="18.75" x14ac:dyDescent="0.3">
      <c r="A22" s="4"/>
      <c r="B22" s="4"/>
      <c r="C22" s="4"/>
      <c r="D22" s="4"/>
      <c r="E22" s="4"/>
      <c r="F22" s="12"/>
      <c r="G22" s="12"/>
      <c r="H22" s="12"/>
      <c r="I22" s="4"/>
      <c r="J22" s="4"/>
      <c r="K22" s="4"/>
      <c r="L22" s="4"/>
      <c r="M22" s="4"/>
      <c r="N22" s="4"/>
      <c r="O22" s="4"/>
    </row>
    <row r="23" spans="1:15" ht="18.75" x14ac:dyDescent="0.3">
      <c r="A23" s="4"/>
      <c r="B23" s="4"/>
      <c r="C23" s="4"/>
      <c r="D23" s="4"/>
      <c r="E23" s="4"/>
      <c r="F23" s="12"/>
      <c r="G23" s="12"/>
      <c r="H23" s="12"/>
      <c r="I23" s="4"/>
      <c r="J23" s="4"/>
      <c r="K23" s="4"/>
      <c r="L23" s="4"/>
      <c r="M23" s="4"/>
      <c r="N23" s="4"/>
      <c r="O23" s="4"/>
    </row>
    <row r="24" spans="1:15" ht="18.75" x14ac:dyDescent="0.3">
      <c r="A24" s="4"/>
      <c r="B24" s="4"/>
      <c r="C24" s="4"/>
      <c r="D24" s="4"/>
      <c r="E24" s="4"/>
      <c r="F24" s="12"/>
      <c r="G24" s="12"/>
      <c r="H24" s="12"/>
      <c r="I24" s="4"/>
      <c r="J24" s="4"/>
      <c r="K24" s="4"/>
      <c r="L24" s="4"/>
      <c r="M24" s="4"/>
      <c r="N24" s="4"/>
      <c r="O24" s="4"/>
    </row>
  </sheetData>
  <mergeCells count="19">
    <mergeCell ref="K2:O2"/>
    <mergeCell ref="A3:O3"/>
    <mergeCell ref="A4:A5"/>
    <mergeCell ref="B4:B5"/>
    <mergeCell ref="C4:C5"/>
    <mergeCell ref="D4:D5"/>
    <mergeCell ref="E4:E5"/>
    <mergeCell ref="F4:H4"/>
    <mergeCell ref="I4:K4"/>
    <mergeCell ref="L4:O4"/>
    <mergeCell ref="A16:C16"/>
    <mergeCell ref="A17:D17"/>
    <mergeCell ref="K17:L17"/>
    <mergeCell ref="A9:H9"/>
    <mergeCell ref="I9:J9"/>
    <mergeCell ref="A10:O10"/>
    <mergeCell ref="A11:C11"/>
    <mergeCell ref="A12:D12"/>
    <mergeCell ref="K12:L12"/>
  </mergeCells>
  <pageMargins left="0.31496062992125984" right="0.11811023622047245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07.02.2022</vt:lpstr>
      <vt:lpstr>'07.02.2022'!Область_печати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ЮР ГРУППА</cp:lastModifiedBy>
  <cp:lastPrinted>2026-06-01T09:14:50Z</cp:lastPrinted>
  <dcterms:created xsi:type="dcterms:W3CDTF">2014-01-15T18:15:09Z</dcterms:created>
  <dcterms:modified xsi:type="dcterms:W3CDTF">2026-06-02T07:47:32Z</dcterms:modified>
</cp:coreProperties>
</file>