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ФЭУ\Change.FIN\Tender\ЗАКУПКИ 2026\3. Заключение\Березка\Оснащение Трехсвят\Металлодетектор\"/>
    </mc:Choice>
  </mc:AlternateContent>
  <bookViews>
    <workbookView xWindow="0" yWindow="0" windowWidth="28800" windowHeight="12300" tabRatio="202"/>
  </bookViews>
  <sheets>
    <sheet name="1" sheetId="1" r:id="rId1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F8" i="1" l="1"/>
  <c r="E8" i="1"/>
  <c r="D8" i="1"/>
  <c r="G7" i="1"/>
  <c r="J7" i="1" s="1"/>
  <c r="J8" i="1" s="1"/>
  <c r="I7" i="1" l="1"/>
  <c r="G8" i="1"/>
  <c r="H8" i="1" s="1"/>
  <c r="I8" i="1" l="1"/>
</calcChain>
</file>

<file path=xl/sharedStrings.xml><?xml version="1.0" encoding="utf-8"?>
<sst xmlns="http://schemas.openxmlformats.org/spreadsheetml/2006/main" count="21" uniqueCount="21">
  <si>
    <t>Основные характеристики объекта закупки</t>
  </si>
  <si>
    <t>Используемый метод определения НМЦК с обоснованием:</t>
  </si>
  <si>
    <t>Средняя
цена</t>
  </si>
  <si>
    <t>Среднее
квадрат.
отклонение</t>
  </si>
  <si>
    <t>Стоимость</t>
  </si>
  <si>
    <t>Коэффициент
вариации*
(в %)</t>
  </si>
  <si>
    <t>Расчет начальной (максимальной) цены контракта</t>
  </si>
  <si>
    <t>Итого:</t>
  </si>
  <si>
    <t>№ п/п</t>
  </si>
  <si>
    <t>Наименование</t>
  </si>
  <si>
    <t xml:space="preserve">Метод сопоставимых рыночных цен (анализа рынка), данный метод определения НМЦК является приоритетным. </t>
  </si>
  <si>
    <t>НДС</t>
  </si>
  <si>
    <t xml:space="preserve">Приложение №2 
к Извещению о проведении открытого аукциона в электронной форме
</t>
  </si>
  <si>
    <t>В целях определения начальной (максимальной) цены контракта на оказание услуг в порядке, установленном Федеральным законом от 5 апреля 2013 г. № 44-ФЗ и приказом  Минэкономразвития России от 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осуществлена процедура получения ценовой информации путем направления запросов о предоставлении ценовой информации не менее пяти подрядчикам обладающим опытом выполнения аналогичных работ .</t>
  </si>
  <si>
    <t>Включая
 НДС 22%</t>
  </si>
  <si>
    <t>Блокпост PC V 1800 (18/12/6)</t>
  </si>
  <si>
    <t xml:space="preserve">* - коэффициент вариации не превышает 33 %, совокупность цен является однородной.
В соответствии с собранными коммерческими предложениями начальная (максимальная) цена государственного контракта в 2025 году установлена в размере 283 000,00 (двести восемьдесят три тысячи) рублей 00 копеек, в том числе НДС
</t>
  </si>
  <si>
    <t xml:space="preserve">Ответ на запрос ценовой информации 
Вх. № 25068 от 27.05.2026 </t>
  </si>
  <si>
    <t xml:space="preserve">Ответ на запрос ценовой информации 
Вх. № 25058 от 27.05.2026 </t>
  </si>
  <si>
    <t xml:space="preserve">Ответ на запрос ценовой информации 
Вх. № 25077 от 27.05.2026 </t>
  </si>
  <si>
    <t xml:space="preserve">Обоснование начальной (максимальной) цены государственного контракта на на поставку арочного металлодетектора для центрального аппарата Росфинмониторинга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</si>
</sst>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0.00_ ;[Red]\-0.00\ 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164" fontId="3" fillId="0" borderId="1" xfId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0" fontId="3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right" vertical="top" wrapText="1"/>
    </xf>
    <xf numFmtId="0" fontId="1" fillId="0" borderId="10" xfId="0" applyFont="1" applyBorder="1" applyAlignment="1">
      <alignment horizontal="right" vertical="top"/>
    </xf>
    <xf numFmtId="0" fontId="4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zoomScale="85" zoomScaleNormal="85" zoomScaleSheetLayoutView="85" workbookViewId="0">
      <pane ySplit="6" topLeftCell="A7" activePane="bottomLeft" state="frozen"/>
      <selection pane="bottomLeft" activeCell="D2" sqref="D2:J2"/>
    </sheetView>
  </sheetViews>
  <sheetFormatPr defaultRowHeight="18.75" x14ac:dyDescent="0.3"/>
  <cols>
    <col min="1" max="1" width="7.85546875" style="1" customWidth="1"/>
    <col min="2" max="2" width="18.42578125" style="1" customWidth="1"/>
    <col min="3" max="3" width="57.85546875" style="1" customWidth="1"/>
    <col min="4" max="5" width="23.140625" style="1" customWidth="1"/>
    <col min="6" max="6" width="22.5703125" style="2" customWidth="1"/>
    <col min="7" max="8" width="20.7109375" style="2" customWidth="1"/>
    <col min="9" max="9" width="20.7109375" style="3" customWidth="1"/>
    <col min="10" max="10" width="22" style="1" customWidth="1"/>
    <col min="11" max="16384" width="9.140625" style="1"/>
  </cols>
  <sheetData>
    <row r="1" spans="1:10" ht="54.75" customHeight="1" x14ac:dyDescent="0.3">
      <c r="B1" s="18"/>
      <c r="F1" s="19" t="s">
        <v>12</v>
      </c>
      <c r="G1" s="20"/>
      <c r="H1" s="20"/>
      <c r="I1" s="20"/>
      <c r="J1" s="20"/>
    </row>
    <row r="2" spans="1:10" ht="55.5" customHeight="1" x14ac:dyDescent="0.3">
      <c r="A2" s="27" t="s">
        <v>0</v>
      </c>
      <c r="B2" s="28"/>
      <c r="C2" s="29"/>
      <c r="D2" s="33" t="s">
        <v>20</v>
      </c>
      <c r="E2" s="34"/>
      <c r="F2" s="34"/>
      <c r="G2" s="34"/>
      <c r="H2" s="34"/>
      <c r="I2" s="34"/>
      <c r="J2" s="35"/>
    </row>
    <row r="3" spans="1:10" ht="29.25" customHeight="1" x14ac:dyDescent="0.3">
      <c r="A3" s="36" t="s">
        <v>1</v>
      </c>
      <c r="B3" s="37"/>
      <c r="C3" s="38"/>
      <c r="D3" s="30" t="s">
        <v>10</v>
      </c>
      <c r="E3" s="31"/>
      <c r="F3" s="31"/>
      <c r="G3" s="31"/>
      <c r="H3" s="31"/>
      <c r="I3" s="31"/>
      <c r="J3" s="32"/>
    </row>
    <row r="4" spans="1:10" ht="118.5" customHeight="1" x14ac:dyDescent="0.3">
      <c r="A4" s="39"/>
      <c r="B4" s="40"/>
      <c r="C4" s="41"/>
      <c r="D4" s="30" t="s">
        <v>13</v>
      </c>
      <c r="E4" s="31"/>
      <c r="F4" s="31"/>
      <c r="G4" s="31"/>
      <c r="H4" s="31"/>
      <c r="I4" s="31"/>
      <c r="J4" s="32"/>
    </row>
    <row r="5" spans="1:10" ht="21" customHeight="1" x14ac:dyDescent="0.3">
      <c r="A5" s="26" t="s">
        <v>6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ht="116.25" customHeight="1" x14ac:dyDescent="0.3">
      <c r="A6" s="11" t="s">
        <v>8</v>
      </c>
      <c r="B6" s="17" t="s">
        <v>11</v>
      </c>
      <c r="C6" s="11" t="s">
        <v>9</v>
      </c>
      <c r="D6" s="14" t="s">
        <v>17</v>
      </c>
      <c r="E6" s="14" t="s">
        <v>18</v>
      </c>
      <c r="F6" s="14" t="s">
        <v>19</v>
      </c>
      <c r="G6" s="12" t="s">
        <v>2</v>
      </c>
      <c r="H6" s="15" t="s">
        <v>3</v>
      </c>
      <c r="I6" s="16" t="s">
        <v>5</v>
      </c>
      <c r="J6" s="12" t="s">
        <v>4</v>
      </c>
    </row>
    <row r="7" spans="1:10" ht="31.5" x14ac:dyDescent="0.3">
      <c r="A7" s="6">
        <v>1</v>
      </c>
      <c r="B7" s="17" t="s">
        <v>14</v>
      </c>
      <c r="C7" s="7" t="s">
        <v>15</v>
      </c>
      <c r="D7" s="8">
        <v>300000</v>
      </c>
      <c r="E7" s="8">
        <v>262000</v>
      </c>
      <c r="F7" s="8">
        <v>287000</v>
      </c>
      <c r="G7" s="9">
        <f t="shared" ref="G7" si="0">(D7+E7+F7)/3</f>
        <v>283000</v>
      </c>
      <c r="H7" s="9">
        <f>_xlfn.STDEV.S(D7:F7)</f>
        <v>19313.21</v>
      </c>
      <c r="I7" s="10">
        <f t="shared" ref="I7:I8" si="1">H7/G7</f>
        <v>6.8199999999999997E-2</v>
      </c>
      <c r="J7" s="9">
        <f t="shared" ref="J7" si="2">G7</f>
        <v>283000</v>
      </c>
    </row>
    <row r="8" spans="1:10" ht="25.5" customHeight="1" x14ac:dyDescent="0.3">
      <c r="A8" s="42" t="s">
        <v>7</v>
      </c>
      <c r="B8" s="43"/>
      <c r="C8" s="43"/>
      <c r="D8" s="13">
        <f>SUM(D7:D7)</f>
        <v>300000</v>
      </c>
      <c r="E8" s="13">
        <f>SUM(E7:E7)</f>
        <v>262000</v>
      </c>
      <c r="F8" s="13">
        <f>SUM(F7:F7)</f>
        <v>287000</v>
      </c>
      <c r="G8" s="13">
        <f>SUM(G7:G7)</f>
        <v>283000</v>
      </c>
      <c r="H8" s="9">
        <f t="shared" ref="H8" si="3">_xlfn.STDEV.S(D8:G8)</f>
        <v>15769.17</v>
      </c>
      <c r="I8" s="10">
        <f t="shared" si="1"/>
        <v>5.57E-2</v>
      </c>
      <c r="J8" s="13">
        <f>SUM(J7:J7)</f>
        <v>283000</v>
      </c>
    </row>
    <row r="9" spans="1:10" ht="105" customHeight="1" x14ac:dyDescent="0.3">
      <c r="A9" s="22" t="s">
        <v>16</v>
      </c>
      <c r="B9" s="23"/>
      <c r="C9" s="23"/>
      <c r="D9" s="23"/>
      <c r="E9" s="23"/>
      <c r="F9" s="23"/>
      <c r="G9" s="23"/>
      <c r="H9" s="23"/>
      <c r="I9" s="23"/>
      <c r="J9" s="24"/>
    </row>
    <row r="11" spans="1:10" ht="81" customHeight="1" x14ac:dyDescent="0.3">
      <c r="A11" s="25"/>
      <c r="B11" s="25"/>
      <c r="C11" s="25"/>
      <c r="D11" s="25"/>
      <c r="E11" s="25"/>
      <c r="F11" s="5"/>
      <c r="G11" s="5"/>
      <c r="H11" s="5"/>
      <c r="I11" s="5"/>
      <c r="J11" s="5"/>
    </row>
    <row r="12" spans="1:10" ht="21" x14ac:dyDescent="0.3">
      <c r="E12" s="4"/>
      <c r="F12" s="21"/>
      <c r="G12" s="21"/>
      <c r="H12" s="21"/>
      <c r="I12" s="21"/>
      <c r="J12" s="21"/>
    </row>
  </sheetData>
  <mergeCells count="11">
    <mergeCell ref="F1:J1"/>
    <mergeCell ref="F12:J12"/>
    <mergeCell ref="A9:J9"/>
    <mergeCell ref="A11:E11"/>
    <mergeCell ref="A5:J5"/>
    <mergeCell ref="A2:C2"/>
    <mergeCell ref="D4:J4"/>
    <mergeCell ref="D2:J2"/>
    <mergeCell ref="A3:C4"/>
    <mergeCell ref="D3:J3"/>
    <mergeCell ref="A8:C8"/>
  </mergeCells>
  <pageMargins left="0.23622047244094491" right="0.23622047244094491" top="0.35433070866141736" bottom="0.15748031496062992" header="0.11811023622047245" footer="0.11811023622047245"/>
  <pageSetup paperSize="9" scale="60" fitToHeight="2" orientation="landscape" r:id="rId1"/>
  <rowBreaks count="1" manualBreakCount="1">
    <brk id="2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Трофимов Сергей Юрьевич</dc:creator>
  <cp:lastModifiedBy>Суменкова Ольга Геннадьевна</cp:lastModifiedBy>
  <cp:lastPrinted>2025-05-06T14:22:00Z</cp:lastPrinted>
  <dcterms:created xsi:type="dcterms:W3CDTF">2019-06-27T13:17:48Z</dcterms:created>
  <dcterms:modified xsi:type="dcterms:W3CDTF">2026-06-02T07:03:25Z</dcterms:modified>
</cp:coreProperties>
</file>