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<sst xmlns="http://schemas.openxmlformats.org/spreadsheetml/2006/main" count="43" uniqueCount="39">
  <si>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</si>
  <si>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</si>
  <si>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</si>
  <si>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</si>
  <si>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</si>
  <si>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</si>
  <si>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</si>
  <si>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</si>
  <si>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</si>
  <si>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</si>
  <si>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</si>
  <si>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</si>
  <si>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 xml:space="preserve">Ед.изм.</t>
  </si>
  <si>
    <t xml:space="preserve">Количество</t>
  </si>
  <si>
    <t xml:space="preserve">ОКПД 2/КТРУ</t>
  </si>
  <si>
    <t xml:space="preserve">Газ пропан-бутан технический (СПБТ)</t>
  </si>
  <si>
    <t xml:space="preserve">шт</t>
  </si>
  <si>
    <t xml:space="preserve">19.20.31.000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</si>
  <si>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</si>
  <si>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</si>
  <si>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</si>
  <si>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</si>
  <si>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</si>
  <si>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</si>
  <si>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</si>
  <si>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</si>
  <si>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Ед. изм.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</si>
  <si>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</si>
  <si>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</si>
  <si>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</si>
  <si>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</si>
  <si>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</si>
  <si>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</si>
  <si>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</si>
  <si>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</si>
  <si>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</si>
  <si>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 </t>
  </si>
  <si>
    <t xml:space="preserve">______________</t>
  </si>
  <si>
    <t xml:space="preserve">Зам.начальника ФКУ БМТиВС УФСИН России по Оренбургской области                                       капитан внутренней службы                                                                     Н.А.Шкиль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</si>
</sst>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General"/>
    <numFmt numFmtId="167" formatCode="#,##0.00;[RED]#,##0.00"/>
    <numFmt numFmtId="168" formatCode="0.00"/>
    <numFmt numFmtId="169" formatCode="dd/mm/yy"/>
  </numFmts>
  <fonts count="2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Tinos"/>
      <family val="0"/>
      <charset val="1"/>
    </font>
    <font>
      <sz val="13"/>
      <color rgb="FF000000"/>
      <name val="Tinos"/>
      <family val="0"/>
      <charset val="1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.5"/>
      <color rgb="FF000000"/>
      <name val="Tinos"/>
      <family val="0"/>
      <charset val="1"/>
    </font>
    <font>
      <sz val="10.5"/>
      <color rgb="FF000000"/>
      <name val="Times New Roman"/>
      <family val="1"/>
      <charset val="1"/>
    </font>
    <font>
      <sz val="10.5"/>
      <color rgb="FF000000"/>
      <name val="Times New Roman"/>
      <family val="1"/>
      <charset val="204"/>
    </font>
    <font>
      <sz val="10.5"/>
      <color rgb="FF000000"/>
      <name val="Times New Roman"/>
      <family val="0"/>
      <charset val="204"/>
    </font>
    <font>
      <b val="true"/>
      <sz val="10.5"/>
      <color rgb="FF000000"/>
      <name val="Times New Roman"/>
      <family val="1"/>
      <charset val="204"/>
    </font>
    <font>
      <u val="single"/>
      <sz val="10.5"/>
      <color rgb="FF000000"/>
      <name val="Times New Roman"/>
      <family val="1"/>
      <charset val="204"/>
    </font>
    <font>
      <sz val="10.5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1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4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8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8</xdr:row>
      <xdr:rowOff>-360</xdr:rowOff>
    </xdr:from>
    <xdr:to>
      <xdr:col>3</xdr:col>
      <xdr:colOff>333000</xdr:colOff>
      <xdr:row>8</xdr:row>
      <xdr:rowOff>333000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2295720"/>
          <a:ext cx="4295520" cy="33336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69480</xdr:colOff>
      <xdr:row>9</xdr:row>
      <xdr:rowOff>806400</xdr:rowOff>
    </xdr:from>
    <xdr:to>
      <xdr:col>1</xdr:col>
      <xdr:colOff>73080</xdr:colOff>
      <xdr:row>9</xdr:row>
      <xdr:rowOff>812160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39560" y="3483720"/>
          <a:ext cx="3600" cy="57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s="8" customFormat="tru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customFormat="fals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customFormat="false" ht="6.75" hidden="false" customHeight="true" outlineLevel="0" collapsed="false">
      <c r="A7" s="9"/>
      <c r="B7" s="9"/>
      <c r="C7" s="9"/>
      <c r="D7" s="9"/>
      <c r="E7" s="9"/>
      <c r="F7" s="9"/>
      <c r="G7" s="9"/>
      <c r="H7" s="10"/>
    </row>
    <row r="8" customFormat="false" ht="32.8" hidden="false" customHeight="false" outlineLevel="0" collapsed="false">
      <c r="A8" s="11" t="str">
        <f aca="false">'режим. изд.'!A4</f>
        <v>№ п/п</v>
      </c>
      <c r="B8" s="11" t="str">
        <f aca="false">'режим. изд.'!B4</f>
        <v>Наименование товара, работы, услуги</v>
      </c>
      <c r="C8" s="11"/>
      <c r="D8" s="11"/>
      <c r="E8" s="11"/>
      <c r="F8" s="12" t="s">
        <v>5</v>
      </c>
      <c r="G8" s="12" t="s">
        <v>6</v>
      </c>
      <c r="H8" s="13" t="s">
        <v>7</v>
      </c>
      <c r="I8" s="14" t="s">
        <v>8</v>
      </c>
      <c r="J8" s="15"/>
    </row>
    <row r="9" customFormat="false" ht="39" hidden="false" customHeight="true" outlineLevel="0" collapsed="false">
      <c r="A9" s="16" t="e">
        <f aca="false">'режим. изд.'!#ref!</f>
        <v>#VALUE!</v>
      </c>
      <c r="B9" s="11" t="e">
        <f aca="false">'режим. изд.'!#ref!</f>
        <v>#VALUE!</v>
      </c>
      <c r="C9" s="11"/>
      <c r="D9" s="11"/>
      <c r="E9" s="11"/>
      <c r="F9" s="17" t="e">
        <f aca="false">'режим. изд.'!#ref!</f>
        <v>#VALUE!</v>
      </c>
      <c r="G9" s="18" t="n">
        <f aca="false">'режим. изд.'!G13</f>
        <v>5650</v>
      </c>
      <c r="H9" s="19" t="e">
        <f aca="false">G9*F9</f>
        <v>#VALUE!</v>
      </c>
      <c r="I9" s="20" t="e">
        <f aca="false">'режим. изд.'!#ref!</f>
        <v>#VALUE!</v>
      </c>
      <c r="J9" s="15"/>
    </row>
    <row r="10" customFormat="false" ht="34.5" hidden="false" customHeight="true" outlineLevel="0" collapsed="false">
      <c r="A10" s="16" t="e">
        <f aca="false">'режим. изд.'!#ref!</f>
        <v>#VALUE!</v>
      </c>
      <c r="B10" s="11" t="e">
        <f aca="false">'режим. изд.'!#ref!</f>
        <v>#VALUE!</v>
      </c>
      <c r="C10" s="11"/>
      <c r="D10" s="11"/>
      <c r="E10" s="11"/>
      <c r="F10" s="17" t="e">
        <f aca="false">'режим. изд.'!#ref!</f>
        <v>#VALUE!</v>
      </c>
      <c r="G10" s="18" t="e">
        <f aca="false">'режим. изд.'!#ref!</f>
        <v>#VALUE!</v>
      </c>
      <c r="H10" s="19" t="e">
        <f aca="false">G10*F10</f>
        <v>#VALUE!</v>
      </c>
      <c r="I10" s="20" t="e">
        <f aca="false">'режим. изд.'!#ref!</f>
        <v>#VALUE!</v>
      </c>
      <c r="J10" s="15"/>
    </row>
    <row r="11" customFormat="false" ht="35.25" hidden="false" customHeight="true" outlineLevel="0" collapsed="false">
      <c r="A11" s="16" t="e">
        <f aca="false">'режим. изд.'!#ref!</f>
        <v>#VALUE!</v>
      </c>
      <c r="B11" s="11" t="e">
        <f aca="false">'режим. изд.'!#ref!</f>
        <v>#VALUE!</v>
      </c>
      <c r="C11" s="11"/>
      <c r="D11" s="11"/>
      <c r="E11" s="11"/>
      <c r="F11" s="17" t="e">
        <f aca="false">'режим. изд.'!#ref!</f>
        <v>#VALUE!</v>
      </c>
      <c r="G11" s="18" t="e">
        <f aca="false">'режим. изд.'!#ref!</f>
        <v>#VALUE!</v>
      </c>
      <c r="H11" s="19" t="e">
        <f aca="false">G11*F11</f>
        <v>#VALUE!</v>
      </c>
      <c r="I11" s="20" t="e">
        <f aca="false">'режим. изд.'!#ref!</f>
        <v>#VALUE!</v>
      </c>
      <c r="J11" s="15"/>
    </row>
    <row r="12" customFormat="false" ht="36.75" hidden="false" customHeight="true" outlineLevel="0" collapsed="false">
      <c r="A12" s="16" t="e">
        <f aca="false">'режим. изд.'!#ref!</f>
        <v>#VALUE!</v>
      </c>
      <c r="B12" s="11" t="e">
        <f aca="false">'режим. изд.'!#ref!</f>
        <v>#VALUE!</v>
      </c>
      <c r="C12" s="11"/>
      <c r="D12" s="11"/>
      <c r="E12" s="11"/>
      <c r="F12" s="17" t="e">
        <f aca="false">'режим. изд.'!#ref!</f>
        <v>#VALUE!</v>
      </c>
      <c r="G12" s="18" t="e">
        <f aca="false">'режим. изд.'!#ref!</f>
        <v>#VALUE!</v>
      </c>
      <c r="H12" s="19" t="e">
        <f aca="false">G12*F12</f>
        <v>#VALUE!</v>
      </c>
      <c r="I12" s="20" t="e">
        <f aca="false">'режим. изд.'!#ref!</f>
        <v>#VALUE!</v>
      </c>
      <c r="J12" s="15"/>
    </row>
    <row r="13" customFormat="false" ht="30" hidden="false" customHeight="true" outlineLevel="0" collapsed="false">
      <c r="A13" s="21"/>
      <c r="B13" s="22"/>
      <c r="C13" s="22"/>
      <c r="D13" s="22"/>
      <c r="E13" s="22"/>
      <c r="F13" s="23"/>
      <c r="G13" s="24" t="s">
        <v>9</v>
      </c>
      <c r="H13" s="25" t="e">
        <f aca="false">SUM(H9:H12)</f>
        <v>#VALUE!</v>
      </c>
    </row>
    <row r="14" customFormat="false" ht="30" hidden="false" customHeight="true" outlineLevel="0" collapsed="false">
      <c r="A14" s="26"/>
      <c r="B14" s="27" t="s">
        <v>10</v>
      </c>
      <c r="C14" s="27"/>
      <c r="D14" s="27"/>
      <c r="E14" s="27"/>
      <c r="F14" s="28" t="str">
        <f aca="false">'режим. изд.'!F15</f>
        <v>______________</v>
      </c>
      <c r="G14" s="28"/>
      <c r="H14" s="28"/>
    </row>
    <row r="15" customFormat="false" ht="55.5" hidden="false" customHeight="true" outlineLevel="0" collapsed="false">
      <c r="A15" s="29"/>
      <c r="B15" s="30" t="str">
        <f aca="false">'режим. изд.'!B17</f>
        <v>Зам.начальника ФКУ БМТиВС УФСИН России по Оренбургской области                                       капитан внутренней службы                                                                     Н.А.Шкиль</v>
      </c>
      <c r="C15" s="30"/>
      <c r="D15" s="30"/>
      <c r="E15" s="30"/>
      <c r="F15" s="30"/>
      <c r="G15" s="30"/>
      <c r="H15" s="31" t="n">
        <f aca="false">'режим. изд.'!I17</f>
        <v>0</v>
      </c>
      <c r="I15" s="29"/>
      <c r="J15" s="29"/>
    </row>
    <row r="17" customFormat="false" ht="73.5" hidden="false" customHeight="true" outlineLevel="0" collapsed="false">
      <c r="A17" s="29"/>
      <c r="B17" s="30"/>
      <c r="C17" s="30"/>
      <c r="D17" s="30"/>
      <c r="E17" s="30"/>
      <c r="F17" s="30"/>
      <c r="G17" s="30"/>
      <c r="H17" s="31"/>
      <c r="I17" s="29"/>
      <c r="J17" s="29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J5" activeCellId="0" sqref="J5"/>
    </sheetView>
  </sheetViews>
  <sheetFormatPr defaultColWidth="8.87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50.77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7" min="6" style="1" width="9.75"/>
    <col collapsed="false" customWidth="true" hidden="false" outlineLevel="0" max="8" min="8" style="1" width="10.13"/>
    <col collapsed="false" customWidth="false" hidden="false" outlineLevel="0" max="9" min="9" style="1" width="8.87"/>
    <col collapsed="false" customWidth="true" hidden="false" outlineLevel="0" max="10" min="10" style="1" width="14.43"/>
    <col collapsed="false" customWidth="true" hidden="false" outlineLevel="0" max="11" min="11" style="1" width="14.6"/>
    <col collapsed="false" customWidth="true" hidden="false" outlineLevel="0" max="12" min="12" style="1" width="10.25"/>
    <col collapsed="false" customWidth="true" hidden="false" outlineLevel="0" max="13" min="13" style="1" width="13"/>
    <col collapsed="false" customWidth="true" hidden="false" outlineLevel="0" max="14" min="14" style="1" width="11.75"/>
    <col collapsed="false" customWidth="false" hidden="false" outlineLevel="0" max="16384" min="15" style="1" width="8.87"/>
  </cols>
  <sheetData>
    <row r="1" customFormat="false" ht="15" hidden="false" customHeight="false" outlineLevel="0" collapsed="false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customFormat="false" ht="15" hidden="false" customHeight="false" outlineLevel="0" collapsed="false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customFormat="false" ht="15" hidden="false" customHeight="false" outlineLevel="0" collapsed="false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="36" customFormat="true" ht="31.5" hidden="false" customHeight="true" outlineLevel="0" collapsed="false">
      <c r="A4" s="33" t="str">
        <f aca="false">A12</f>
        <v>№ п/п</v>
      </c>
      <c r="B4" s="33" t="str">
        <f aca="false">B12</f>
        <v>Наименование товара, работы, услуги</v>
      </c>
      <c r="C4" s="33"/>
      <c r="D4" s="33"/>
      <c r="E4" s="33"/>
      <c r="F4" s="34" t="s">
        <v>12</v>
      </c>
      <c r="G4" s="34"/>
      <c r="H4" s="34" t="s">
        <v>13</v>
      </c>
      <c r="I4" s="34"/>
      <c r="J4" s="34" t="s">
        <v>14</v>
      </c>
      <c r="K4" s="34"/>
      <c r="L4" s="35"/>
      <c r="M4" s="35"/>
    </row>
    <row r="5" s="36" customFormat="true" ht="27.05" hidden="false" customHeight="true" outlineLevel="0" collapsed="false">
      <c r="A5" s="33" t="n">
        <v>1</v>
      </c>
      <c r="B5" s="37" t="s">
        <v>15</v>
      </c>
      <c r="C5" s="37"/>
      <c r="D5" s="37"/>
      <c r="E5" s="37"/>
      <c r="F5" s="38" t="s">
        <v>16</v>
      </c>
      <c r="G5" s="38"/>
      <c r="H5" s="38" t="n">
        <v>8</v>
      </c>
      <c r="I5" s="38"/>
      <c r="J5" s="39" t="s">
        <v>17</v>
      </c>
      <c r="K5" s="39"/>
      <c r="L5" s="35"/>
      <c r="M5" s="35"/>
    </row>
    <row r="6" customFormat="false" ht="15" hidden="false" customHeight="true" outlineLevel="0" collapsed="false">
      <c r="A6" s="40" t="s">
        <v>18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customFormat="false" ht="42.75" hidden="false" customHeight="true" outlineLevel="0" collapsed="false">
      <c r="A7" s="41" t="s">
        <v>19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customFormat="false" ht="19.5" hidden="false" customHeight="true" outlineLevel="0" collapsed="false">
      <c r="A8" s="40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customFormat="false" ht="30" hidden="false" customHeight="true" outlineLevel="0" collapsed="false">
      <c r="A9" s="42" t="s">
        <v>21</v>
      </c>
      <c r="B9" s="40" t="s">
        <v>22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customFormat="false" ht="70.5" hidden="false" customHeight="true" outlineLevel="0" collapsed="false">
      <c r="A10" s="20"/>
      <c r="B10" s="40" t="s">
        <v>23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customFormat="false" ht="13.5" hidden="false" customHeight="true" outlineLevel="0" collapsed="false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customFormat="false" ht="81.75" hidden="false" customHeight="true" outlineLevel="0" collapsed="false">
      <c r="A12" s="44" t="s">
        <v>24</v>
      </c>
      <c r="B12" s="44" t="s">
        <v>25</v>
      </c>
      <c r="C12" s="44" t="s">
        <v>26</v>
      </c>
      <c r="D12" s="44" t="s">
        <v>27</v>
      </c>
      <c r="E12" s="45" t="s">
        <v>28</v>
      </c>
      <c r="F12" s="45" t="s">
        <v>29</v>
      </c>
      <c r="G12" s="45" t="s">
        <v>30</v>
      </c>
      <c r="H12" s="45" t="s">
        <v>31</v>
      </c>
      <c r="I12" s="45" t="s">
        <v>32</v>
      </c>
      <c r="J12" s="45"/>
      <c r="K12" s="45" t="s">
        <v>33</v>
      </c>
      <c r="L12" s="45" t="s">
        <v>34</v>
      </c>
      <c r="M12" s="45" t="s">
        <v>35</v>
      </c>
    </row>
    <row r="13" customFormat="false" ht="39" hidden="false" customHeight="true" outlineLevel="0" collapsed="false">
      <c r="A13" s="46" t="n">
        <v>1</v>
      </c>
      <c r="B13" s="37" t="s">
        <v>15</v>
      </c>
      <c r="C13" s="47" t="s">
        <v>16</v>
      </c>
      <c r="D13" s="47" t="n">
        <v>8</v>
      </c>
      <c r="E13" s="48" t="n">
        <v>5580</v>
      </c>
      <c r="F13" s="48" t="n">
        <v>5600</v>
      </c>
      <c r="G13" s="49" t="n">
        <v>5650</v>
      </c>
      <c r="H13" s="49"/>
      <c r="I13" s="50" t="n">
        <f aca="false">ROUND(SUM(E13:H13)/3,2)</f>
        <v>5610</v>
      </c>
      <c r="J13" s="51"/>
      <c r="K13" s="52" t="n">
        <f aca="false">SQRT(VARA(E13:H13))</f>
        <v>36.0555127546399</v>
      </c>
      <c r="L13" s="52" t="n">
        <f aca="false">K13/I13*100</f>
        <v>0.642700762114793</v>
      </c>
      <c r="M13" s="53" t="n">
        <f aca="false">D13*I13</f>
        <v>44880</v>
      </c>
      <c r="N13" s="54"/>
    </row>
    <row r="14" customFormat="false" ht="13.5" hidden="false" customHeight="false" outlineLevel="0" collapsed="false">
      <c r="A14" s="55"/>
      <c r="B14" s="55"/>
      <c r="C14" s="55"/>
      <c r="D14" s="55"/>
      <c r="E14" s="56" t="s">
        <v>36</v>
      </c>
      <c r="F14" s="56"/>
      <c r="G14" s="55"/>
      <c r="H14" s="55"/>
      <c r="I14" s="55"/>
      <c r="J14" s="55"/>
      <c r="K14" s="55" t="s">
        <v>36</v>
      </c>
      <c r="L14" s="55"/>
      <c r="M14" s="57"/>
      <c r="N14" s="2"/>
    </row>
    <row r="15" customFormat="false" ht="21" hidden="false" customHeight="true" outlineLevel="0" collapsed="false">
      <c r="A15" s="58"/>
      <c r="B15" s="59" t="s">
        <v>10</v>
      </c>
      <c r="C15" s="59"/>
      <c r="D15" s="59"/>
      <c r="E15" s="60"/>
      <c r="F15" s="61" t="s">
        <v>37</v>
      </c>
      <c r="G15" s="61"/>
      <c r="H15" s="61"/>
      <c r="I15" s="62"/>
      <c r="J15" s="62"/>
      <c r="K15" s="62"/>
      <c r="L15" s="62"/>
      <c r="M15" s="62"/>
    </row>
    <row r="16" customFormat="false" ht="5.25" hidden="false" customHeight="true" outlineLevel="0" collapsed="false"/>
    <row r="17" s="29" customFormat="true" ht="54.75" hidden="false" customHeight="true" outlineLevel="0" collapsed="false">
      <c r="B17" s="63" t="s">
        <v>38</v>
      </c>
      <c r="C17" s="63"/>
      <c r="D17" s="63"/>
      <c r="E17" s="63"/>
      <c r="F17" s="63"/>
      <c r="G17" s="63"/>
      <c r="I17" s="64"/>
      <c r="J17" s="64"/>
      <c r="K17" s="64"/>
      <c r="L17" s="64"/>
      <c r="M17" s="64"/>
    </row>
    <row r="18" s="29" customFormat="true" ht="66.75" hidden="false" customHeight="true" outlineLevel="0" collapsed="false">
      <c r="B18" s="63"/>
      <c r="C18" s="63"/>
      <c r="D18" s="63"/>
      <c r="E18" s="63"/>
      <c r="F18" s="63"/>
      <c r="G18" s="63"/>
      <c r="I18" s="64"/>
      <c r="J18" s="64"/>
      <c r="K18" s="64"/>
      <c r="L18" s="64"/>
      <c r="M18" s="64"/>
    </row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L5:M5"/>
    <mergeCell ref="A6:M6"/>
    <mergeCell ref="A7:M7"/>
    <mergeCell ref="A8:M8"/>
    <mergeCell ref="B9:M9"/>
    <mergeCell ref="B10:M10"/>
    <mergeCell ref="B15:D15"/>
    <mergeCell ref="F15:H15"/>
    <mergeCell ref="B17:G17"/>
    <mergeCell ref="I17:M17"/>
    <mergeCell ref="B18:G18"/>
    <mergeCell ref="I18:M18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249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2026-08-07T16:20:43Z</cp:lastPrinted>
  <dcterms:modified xsi:type="dcterms:W3CDTF">2026-08-10T11:49:46Z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