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-sccm01\zakupki\Отдел закупок\44-ФЗ\ИСПОЛНЯЕМЫЕ\НЕПУБЛИЧНЫЕ_44\______п.5_1СПредприятие в 2026 г (Еремина)_26-44-14399\"/>
    </mc:Choice>
  </mc:AlternateContent>
  <xr:revisionPtr revIDLastSave="0" documentId="13_ncr:1_{59D7F6E7-6ED3-43E6-9B51-796621A2BA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Q5" i="1" s="1"/>
  <c r="Q6" i="1" s="1"/>
  <c r="L5" i="1"/>
  <c r="M5" i="1" s="1"/>
  <c r="K5" i="1"/>
</calcChain>
</file>

<file path=xl/sharedStrings.xml><?xml version="1.0" encoding="utf-8"?>
<sst xmlns="http://schemas.openxmlformats.org/spreadsheetml/2006/main" count="25" uniqueCount="23">
  <si>
    <r>
      <rPr>
        <b/>
        <sz val="10"/>
        <rFont val="Tinos"/>
      </rPr>
  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</t>
    </r>
    <r>
      <rPr>
        <b/>
        <sz val="10"/>
        <rFont val="Times New Roman"/>
      </rPr>
      <t>анализа рынка</t>
    </r>
    <r>
      <rPr>
        <b/>
        <sz val="10"/>
        <rFont val="Tinos"/>
      </rPr>
      <t>)</t>
    </r>
  </si>
  <si>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</si>
  <si>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</si>
  <si>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</si>
  <si>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</si>
  <si>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</si>
  <si>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</si>
  <si>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</si>
  <si>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</si>
  <si>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</si>
  <si>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</si>
  <si>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</si>
  <si>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</si>
  <si>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</si>
  <si>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</si>
  <si>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</si>
  <si>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</si>
  <si>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согласно ОПЗ</t>
  </si>
  <si>
    <t>Итого:</t>
  </si>
  <si>
    <t>шт</t>
  </si>
  <si>
    <t>Ценовое предложение №  б/н на 2026 год</t>
  </si>
  <si>
    <t>1С:КП ГУ ПРОФ на 12 месяцев</t>
  </si>
  <si>
    <t>58.29.50.000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</si>
</sst>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0"/>
      <color theme="1"/>
      <name val="Tinos"/>
    </font>
    <font>
      <b/>
      <sz val="10"/>
      <name val="Tinos"/>
    </font>
    <font>
      <sz val="10"/>
      <name val="Tinos"/>
    </font>
    <font>
      <b/>
      <sz val="10"/>
      <color theme="1"/>
      <name val="Tinos"/>
    </font>
    <font>
      <sz val="11"/>
      <color theme="1"/>
      <name val="Calibri"/>
    </font>
    <font>
      <b/>
      <sz val="10"/>
      <name val="Times New Roman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2" fontId="1" fillId="0" borderId="1" xfId="0" applyNumberFormat="1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/>
    </xf>
    <xf numFmtId="4" fontId="3" fillId="0" borderId="1" xfId="0" applyNumberFormat="1" applyFont="1" applyBorder="1" applyAlignment="1" applyProtection="1">
      <alignment horizontal="center"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center" vertical="center"/>
    </xf>
    <xf numFmtId="4" fontId="3" fillId="0" borderId="0" xfId="0" applyNumberFormat="1" applyFont="1" applyAlignment="1" applyProtection="1">
      <alignment horizontal="center" vertical="center" wrapText="1"/>
    </xf>
    <xf numFmtId="4" fontId="1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4" fontId="4" fillId="0" borderId="4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7"/>
  <sheetViews>
    <sheetView tabSelected="1" workbookViewId="0">
      <selection activeCell="F8" sqref="F8"/>
    </sheetView>
  </sheetViews>
  <sheetFormatPr defaultColWidth="8.7109375" defaultRowHeight="12.75"/>
  <cols>
    <col min="1" max="1" width="3.5703125" style="1" customWidth="1"/>
    <col min="2" max="2" width="14.5703125" style="1" customWidth="1"/>
    <col min="3" max="3" width="53" style="1" customWidth="1"/>
    <col min="4" max="4" width="14" style="1" customWidth="1"/>
    <col min="5" max="5" width="8.7109375" style="1"/>
    <col min="6" max="6" width="8.42578125" style="1" customWidth="1"/>
    <col min="7" max="7" width="17.28515625" style="1" customWidth="1"/>
    <col min="8" max="8" width="17.5703125" style="1" customWidth="1"/>
    <col min="9" max="9" width="18.42578125" style="1" customWidth="1"/>
    <col min="10" max="10" width="1.5703125" style="1" hidden="1" customWidth="1"/>
    <col min="11" max="11" width="15.7109375" style="1" customWidth="1"/>
    <col min="12" max="12" width="14.85546875" style="1" customWidth="1"/>
    <col min="13" max="13" width="12.5703125" style="1" customWidth="1"/>
    <col min="14" max="14" width="13.5703125" style="1" hidden="1" customWidth="1"/>
    <col min="15" max="16" width="14.42578125" style="1" customWidth="1"/>
    <col min="17" max="17" width="17" style="1" customWidth="1"/>
    <col min="18" max="20" width="12.5703125" style="1" customWidth="1"/>
    <col min="21" max="16384" width="8.7109375" style="1"/>
  </cols>
  <sheetData>
    <row r="2" spans="1:23" ht="31.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42.6" customHeight="1">
      <c r="A3" s="21" t="s">
        <v>1</v>
      </c>
      <c r="B3" s="22" t="s">
        <v>2</v>
      </c>
      <c r="C3" s="23" t="s">
        <v>3</v>
      </c>
      <c r="D3" s="22" t="s">
        <v>4</v>
      </c>
      <c r="E3" s="21" t="s">
        <v>5</v>
      </c>
      <c r="F3" s="21" t="s">
        <v>6</v>
      </c>
      <c r="G3" s="21" t="s">
        <v>7</v>
      </c>
      <c r="H3" s="21"/>
      <c r="I3" s="21"/>
      <c r="J3" s="2"/>
      <c r="K3" s="24" t="s">
        <v>8</v>
      </c>
      <c r="L3" s="24"/>
      <c r="M3" s="24"/>
      <c r="N3" s="21" t="s">
        <v>9</v>
      </c>
      <c r="O3" s="21"/>
      <c r="P3" s="21"/>
      <c r="Q3" s="21"/>
    </row>
    <row r="4" spans="1:23" ht="75" customHeight="1">
      <c r="A4" s="21"/>
      <c r="B4" s="22"/>
      <c r="C4" s="23"/>
      <c r="D4" s="22"/>
      <c r="E4" s="21"/>
      <c r="F4" s="21"/>
      <c r="G4" s="18" t="s">
        <v>20</v>
      </c>
      <c r="H4" s="3" t="s">
        <v>20</v>
      </c>
      <c r="I4" s="4" t="s">
        <v>20</v>
      </c>
      <c r="J4" s="2" t="s">
        <v>10</v>
      </c>
      <c r="K4" s="2" t="s">
        <v>11</v>
      </c>
      <c r="L4" s="2" t="s">
        <v>12</v>
      </c>
      <c r="M4" s="2" t="s">
        <v>13</v>
      </c>
      <c r="N4" s="2"/>
      <c r="O4" s="5" t="s">
        <v>14</v>
      </c>
      <c r="P4" s="6" t="s">
        <v>15</v>
      </c>
      <c r="Q4" s="6" t="s">
        <v>16</v>
      </c>
    </row>
    <row r="5" spans="1:23" ht="75" customHeight="1">
      <c r="A5" s="7">
        <v>1</v>
      </c>
      <c r="B5" s="2" t="s">
        <v>22</v>
      </c>
      <c r="C5" s="8" t="s">
        <v>21</v>
      </c>
      <c r="D5" s="2" t="s">
        <v>17</v>
      </c>
      <c r="E5" s="6" t="s">
        <v>19</v>
      </c>
      <c r="F5" s="6">
        <v>1</v>
      </c>
      <c r="G5" s="9">
        <v>58008</v>
      </c>
      <c r="H5" s="9">
        <v>68172</v>
      </c>
      <c r="I5" s="10">
        <v>56416</v>
      </c>
      <c r="J5" s="2"/>
      <c r="K5" s="11">
        <f>AVERAGE(G5:I5)</f>
        <v>60865.333333333336</v>
      </c>
      <c r="L5" s="12">
        <f>_xlfn.STDEV.P(G5:I5)</f>
        <v>5207.3121238846006</v>
      </c>
      <c r="M5" s="13">
        <f>L5/K5*100</f>
        <v>8.5554647263104346</v>
      </c>
      <c r="N5" s="2"/>
      <c r="O5" s="14">
        <f>SMALL(G5:I5,1)</f>
        <v>56416</v>
      </c>
      <c r="P5" s="12">
        <f>O5</f>
        <v>56416</v>
      </c>
      <c r="Q5" s="12">
        <f>F5*P5</f>
        <v>56416</v>
      </c>
    </row>
    <row r="6" spans="1:23" ht="24.75" customHeight="1">
      <c r="A6" s="19" t="s">
        <v>18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5">
        <f>SUM(Q5:Q5)</f>
        <v>56416</v>
      </c>
    </row>
    <row r="7" spans="1:23" ht="24.75" customHeight="1">
      <c r="G7" s="16"/>
      <c r="H7" s="16"/>
      <c r="I7" s="16"/>
      <c r="R7" s="17"/>
      <c r="W7" s="17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689" footer="0.51181102362204689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Филиппова Светлана Николаевна</cp:lastModifiedBy>
  <cp:revision>21</cp:revision>
  <dcterms:created xsi:type="dcterms:W3CDTF">2015-02-03T08:47:49Z</dcterms:created>
  <dcterms:modified xsi:type="dcterms:W3CDTF">2026-03-20T06:48:47Z</dcterms:modified>
  <dc:language>ru-RU</dc:language>
</cp:coreProperties>
</file>