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rdx\share\zakupki\Отдел закупок\44-ФЗ\ИСПОЛНЯЕМЫЕ\НЕПУБЛИЧНЫЕ_44\____________п.5_дерматологич средства (Гавриш)_26-44-15565\"/>
    </mc:Choice>
  </mc:AlternateContent>
  <bookViews>
    <workbookView xWindow="360" yWindow="15" windowWidth="20955" windowHeight="9720"/>
  </bookViews>
  <sheets>
    <sheet name="НМЦК" sheetId="1" r:id="rId1"/>
  </sheets>
  <calcPr calcId="162913"/>
</workbook>
</file>

<file path=xl/calcChain.xml><?xml version="1.0" encoding="utf-8"?>
<calcChain xmlns="http://schemas.openxmlformats.org/spreadsheetml/2006/main">
  <c r="O11" i="1" l="1"/>
  <c r="P11" i="1" s="1"/>
  <c r="Q11" i="1" s="1"/>
  <c r="L11" i="1"/>
  <c r="K11" i="1"/>
  <c r="O10" i="1"/>
  <c r="P10" i="1" s="1"/>
  <c r="Q10" i="1" s="1"/>
  <c r="L10" i="1"/>
  <c r="K10" i="1"/>
  <c r="M10" i="1" s="1"/>
  <c r="O12" i="1"/>
  <c r="P12" i="1" s="1"/>
  <c r="Q12" i="1" s="1"/>
  <c r="L12" i="1"/>
  <c r="M12" i="1" s="1"/>
  <c r="K12" i="1"/>
  <c r="O9" i="1"/>
  <c r="P9" i="1" s="1"/>
  <c r="Q9" i="1" s="1"/>
  <c r="L9" i="1"/>
  <c r="K9" i="1"/>
  <c r="O8" i="1"/>
  <c r="P8" i="1" s="1"/>
  <c r="Q8" i="1" s="1"/>
  <c r="L8" i="1"/>
  <c r="M8" i="1" s="1"/>
  <c r="K8" i="1"/>
  <c r="O7" i="1"/>
  <c r="P7" i="1" s="1"/>
  <c r="Q7" i="1" s="1"/>
  <c r="L7" i="1"/>
  <c r="K7" i="1"/>
  <c r="O6" i="1"/>
  <c r="P6" i="1" s="1"/>
  <c r="Q6" i="1" s="1"/>
  <c r="L6" i="1"/>
  <c r="M6" i="1" s="1"/>
  <c r="K6" i="1"/>
  <c r="O5" i="1"/>
  <c r="P5" i="1" s="1"/>
  <c r="Q5" i="1" s="1"/>
  <c r="L5" i="1"/>
  <c r="K5" i="1"/>
  <c r="M11" i="1" l="1"/>
  <c r="M9" i="1"/>
  <c r="M7" i="1"/>
  <c r="M5" i="1"/>
  <c r="Q13" i="1"/>
</calcChain>
</file>

<file path=xl/sharedStrings.xml><?xml version="1.0" encoding="utf-8"?>
<sst xmlns="http://schemas.openxmlformats.org/spreadsheetml/2006/main" count="53" uniqueCount="35">
  <si>
    <t>Обоснование начальной (максимальной) цены контракта
Начальная (максимальная) цена контракта сформирована заказчиком методом сопоставимых рыночных цен (анализа рынка)</t>
  </si>
  <si>
    <t>№</t>
  </si>
  <si>
    <t>ОКПД2</t>
  </si>
  <si>
    <t>Наименование объекта закупки</t>
  </si>
  <si>
    <t>Существенные условия исполнения контракта</t>
  </si>
  <si>
    <t>Ед. изм</t>
  </si>
  <si>
    <t>Кол-во</t>
  </si>
  <si>
    <t>Источники информации, цена в руб.</t>
  </si>
  <si>
    <t>Однородность совокупности значений выявленных цен, используемых в расчете Н(М)ЦК</t>
  </si>
  <si>
    <t>Н(М)ЦК, определяемая методом сопоставимых рыночных цен (анализа рынка)</t>
  </si>
  <si>
    <t>Применяемый коэффициент</t>
  </si>
  <si>
    <t xml:space="preserve">Средняя арифметическая цена за единицу     &lt;ц&gt; </t>
  </si>
  <si>
    <t>Среднее квадратичное отклонение</t>
  </si>
  <si>
    <t>коэффициент вариации цен V (%)</t>
  </si>
  <si>
    <t>Наименьшая цена за единицу изм. (руб.)</t>
  </si>
  <si>
    <t>Цена за единицу изм. с округлением (вниз) до сотых долей после запятой (руб.)</t>
  </si>
  <si>
    <t>Н(М)Ц контракта с учетом округления цены за единицу (руб.)</t>
  </si>
  <si>
    <t>20.41.44.110</t>
  </si>
  <si>
    <t>шт</t>
  </si>
  <si>
    <t>20.42.15.149</t>
  </si>
  <si>
    <t>Итого:</t>
  </si>
  <si>
    <t>Паста для очистки рук 200мл</t>
  </si>
  <si>
    <t>согласно ООЗ</t>
  </si>
  <si>
    <t>Крем регенерирующий 100 мл</t>
  </si>
  <si>
    <t>Крем защитный универсальный 100 мл</t>
  </si>
  <si>
    <t>Крем защитный гидрофобный 100 мл</t>
  </si>
  <si>
    <t>Крем защитный гидрофильный 100 мл</t>
  </si>
  <si>
    <t>Крем для интенсивного увлажнения сухой и
поврежденной кожи, 100 мл</t>
  </si>
  <si>
    <t>Универсальный защитный крем для рук, туба, 100 мл</t>
  </si>
  <si>
    <t>Средство репеллентное, 200 мл, спрей</t>
  </si>
  <si>
    <t>20.42.15.141</t>
  </si>
  <si>
    <t>21.20.10.243</t>
  </si>
  <si>
    <t>Ценовое предложение № 1 от 17.06.2026 б/н</t>
  </si>
  <si>
    <t xml:space="preserve">Ценовое предложение № 2 от 17.06.2026 б/н </t>
  </si>
  <si>
    <t xml:space="preserve">Ценовое предложение № 3 от 17.06.2026 б/н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</si>
</sst>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sz val="10"/>
      <color theme="1"/>
      <name val="Times New Roman"/>
    </font>
    <font>
      <b/>
      <sz val="10"/>
      <name val="Times New Roman"/>
    </font>
    <font>
      <sz val="9"/>
      <name val="Times New Roman"/>
    </font>
    <font>
      <sz val="9"/>
      <color theme="1"/>
      <name val="Times New Roman"/>
    </font>
    <font>
      <sz val="10"/>
      <name val="Times New Roman"/>
    </font>
    <font>
      <b/>
      <sz val="9"/>
      <color theme="1"/>
      <name val="Times New Roman"/>
    </font>
    <font>
      <sz val="11"/>
      <color theme="1"/>
      <name val="Calibri"/>
      <scheme val="minor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indexed="6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4" fontId="6" fillId="0" borderId="8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4" fontId="6" fillId="0" borderId="8" xfId="0" applyNumberFormat="1" applyFont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4" fontId="9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32"/>
  <sheetViews>
    <sheetView tabSelected="1" topLeftCell="A4" workbookViewId="0">
      <selection activeCell="I9" sqref="I9"/>
    </sheetView>
  </sheetViews>
  <sheetFormatPr defaultColWidth="8.7109375" defaultRowHeight="18.95" customHeight="1" x14ac:dyDescent="0.25"/>
  <cols>
    <col min="1" max="1" width="3.5703125" style="1" customWidth="1"/>
    <col min="2" max="2" width="13.42578125" style="1" customWidth="1"/>
    <col min="3" max="3" width="27.140625" style="1" customWidth="1"/>
    <col min="4" max="4" width="14" style="1" customWidth="1"/>
    <col min="5" max="5" width="8.7109375" style="1"/>
    <col min="6" max="6" width="8.42578125" style="1" customWidth="1"/>
    <col min="7" max="7" width="17.28515625" style="1" customWidth="1"/>
    <col min="8" max="8" width="17.5703125" style="1" customWidth="1"/>
    <col min="9" max="9" width="18.42578125" style="1" customWidth="1"/>
    <col min="10" max="10" width="1.5703125" style="1" hidden="1" customWidth="1"/>
    <col min="11" max="11" width="15.7109375" style="1" customWidth="1"/>
    <col min="12" max="12" width="14.85546875" style="1" customWidth="1"/>
    <col min="13" max="13" width="12.5703125" style="1" customWidth="1"/>
    <col min="14" max="14" width="13.5703125" style="1" hidden="1" customWidth="1"/>
    <col min="15" max="16" width="14.42578125" style="1" customWidth="1"/>
    <col min="17" max="17" width="17" style="1" customWidth="1"/>
    <col min="18" max="20" width="12.5703125" style="1" customWidth="1"/>
    <col min="21" max="16384" width="8.7109375" style="1"/>
  </cols>
  <sheetData>
    <row r="2" spans="1:23" ht="31.5" customHeight="1" x14ac:dyDescent="0.25">
      <c r="A2" s="8" t="s">
        <v>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</row>
    <row r="3" spans="1:23" ht="42.6" customHeight="1" x14ac:dyDescent="0.25">
      <c r="A3" s="9" t="s">
        <v>1</v>
      </c>
      <c r="B3" s="9" t="s">
        <v>2</v>
      </c>
      <c r="C3" s="11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/>
      <c r="I3" s="9"/>
      <c r="J3" s="2"/>
      <c r="K3" s="12" t="s">
        <v>8</v>
      </c>
      <c r="L3" s="12"/>
      <c r="M3" s="12"/>
      <c r="N3" s="9" t="s">
        <v>9</v>
      </c>
      <c r="O3" s="9"/>
      <c r="P3" s="9"/>
      <c r="Q3" s="9"/>
    </row>
    <row r="4" spans="1:23" ht="75" customHeight="1" x14ac:dyDescent="0.25">
      <c r="A4" s="9"/>
      <c r="B4" s="10"/>
      <c r="C4" s="11"/>
      <c r="D4" s="10"/>
      <c r="E4" s="9"/>
      <c r="F4" s="9"/>
      <c r="G4" s="14" t="s">
        <v>32</v>
      </c>
      <c r="H4" s="14" t="s">
        <v>33</v>
      </c>
      <c r="I4" s="14" t="s">
        <v>34</v>
      </c>
      <c r="J4" s="3" t="s">
        <v>10</v>
      </c>
      <c r="K4" s="3" t="s">
        <v>11</v>
      </c>
      <c r="L4" s="3" t="s">
        <v>12</v>
      </c>
      <c r="M4" s="3" t="s">
        <v>13</v>
      </c>
      <c r="N4" s="3"/>
      <c r="O4" s="4" t="s">
        <v>14</v>
      </c>
      <c r="P4" s="4" t="s">
        <v>15</v>
      </c>
      <c r="Q4" s="4" t="s">
        <v>16</v>
      </c>
    </row>
    <row r="5" spans="1:23" ht="50.1" customHeight="1" x14ac:dyDescent="0.25">
      <c r="A5" s="15">
        <v>1</v>
      </c>
      <c r="B5" s="16" t="s">
        <v>17</v>
      </c>
      <c r="C5" s="17" t="s">
        <v>21</v>
      </c>
      <c r="D5" s="18" t="s">
        <v>22</v>
      </c>
      <c r="E5" s="19" t="s">
        <v>18</v>
      </c>
      <c r="F5" s="27">
        <v>95</v>
      </c>
      <c r="G5" s="20">
        <v>244</v>
      </c>
      <c r="H5" s="20">
        <v>268.39999999999998</v>
      </c>
      <c r="I5" s="20">
        <v>280.60000000000002</v>
      </c>
      <c r="J5" s="21"/>
      <c r="K5" s="22">
        <f t="shared" ref="K5:K12" si="0">AVERAGE(G5:I5)</f>
        <v>264.33333333333331</v>
      </c>
      <c r="L5" s="23">
        <f t="shared" ref="L5:L12" si="1">_xlfn.STDEV.P(G5:I5)</f>
        <v>15.216073372880702</v>
      </c>
      <c r="M5" s="24">
        <f t="shared" ref="M5:M12" si="2">L5/K5*100</f>
        <v>5.7563959796522211</v>
      </c>
      <c r="N5" s="21"/>
      <c r="O5" s="23">
        <f t="shared" ref="O5:O12" si="3">SMALL(G5:I5,1)</f>
        <v>244</v>
      </c>
      <c r="P5" s="23">
        <f t="shared" ref="P5:P12" si="4">O5</f>
        <v>244</v>
      </c>
      <c r="Q5" s="23">
        <f>F5*P5</f>
        <v>23180</v>
      </c>
    </row>
    <row r="6" spans="1:23" ht="50.1" customHeight="1" x14ac:dyDescent="0.25">
      <c r="A6" s="15">
        <v>2</v>
      </c>
      <c r="B6" s="16" t="s">
        <v>19</v>
      </c>
      <c r="C6" s="28" t="s">
        <v>23</v>
      </c>
      <c r="D6" s="18" t="s">
        <v>22</v>
      </c>
      <c r="E6" s="19" t="s">
        <v>18</v>
      </c>
      <c r="F6" s="27">
        <v>54</v>
      </c>
      <c r="G6" s="20">
        <v>61</v>
      </c>
      <c r="H6" s="20">
        <v>67.099999999999994</v>
      </c>
      <c r="I6" s="20">
        <v>69.540000000000006</v>
      </c>
      <c r="J6" s="21"/>
      <c r="K6" s="22">
        <f t="shared" si="0"/>
        <v>65.88</v>
      </c>
      <c r="L6" s="23">
        <f t="shared" si="1"/>
        <v>3.5915827523066595</v>
      </c>
      <c r="M6" s="24">
        <f t="shared" si="2"/>
        <v>5.4517042384739822</v>
      </c>
      <c r="N6" s="21"/>
      <c r="O6" s="23">
        <f t="shared" si="3"/>
        <v>61</v>
      </c>
      <c r="P6" s="23">
        <f t="shared" si="4"/>
        <v>61</v>
      </c>
      <c r="Q6" s="23">
        <f t="shared" ref="Q6:Q12" si="5">F6*P6</f>
        <v>3294</v>
      </c>
    </row>
    <row r="7" spans="1:23" ht="50.1" customHeight="1" x14ac:dyDescent="0.25">
      <c r="A7" s="15">
        <v>3</v>
      </c>
      <c r="B7" s="16" t="s">
        <v>19</v>
      </c>
      <c r="C7" s="17" t="s">
        <v>24</v>
      </c>
      <c r="D7" s="18" t="s">
        <v>22</v>
      </c>
      <c r="E7" s="19" t="s">
        <v>18</v>
      </c>
      <c r="F7" s="27">
        <v>12</v>
      </c>
      <c r="G7" s="20">
        <v>68.319999999999993</v>
      </c>
      <c r="H7" s="20">
        <v>75.150000000000006</v>
      </c>
      <c r="I7" s="20">
        <v>79.3</v>
      </c>
      <c r="J7" s="21"/>
      <c r="K7" s="22">
        <f t="shared" si="0"/>
        <v>74.256666666666661</v>
      </c>
      <c r="L7" s="23">
        <f t="shared" si="1"/>
        <v>4.5268556661574975</v>
      </c>
      <c r="M7" s="24">
        <f t="shared" si="2"/>
        <v>6.0962279474222258</v>
      </c>
      <c r="N7" s="21"/>
      <c r="O7" s="23">
        <f t="shared" si="3"/>
        <v>68.319999999999993</v>
      </c>
      <c r="P7" s="23">
        <f t="shared" si="4"/>
        <v>68.319999999999993</v>
      </c>
      <c r="Q7" s="23">
        <f t="shared" si="5"/>
        <v>819.83999999999992</v>
      </c>
    </row>
    <row r="8" spans="1:23" ht="50.1" customHeight="1" x14ac:dyDescent="0.25">
      <c r="A8" s="15">
        <v>4</v>
      </c>
      <c r="B8" s="16" t="s">
        <v>19</v>
      </c>
      <c r="C8" s="17" t="s">
        <v>25</v>
      </c>
      <c r="D8" s="18" t="s">
        <v>22</v>
      </c>
      <c r="E8" s="19" t="s">
        <v>18</v>
      </c>
      <c r="F8" s="27">
        <v>20</v>
      </c>
      <c r="G8" s="20">
        <v>61</v>
      </c>
      <c r="H8" s="20">
        <v>67.099999999999994</v>
      </c>
      <c r="I8" s="20">
        <v>69.540000000000006</v>
      </c>
      <c r="J8" s="21"/>
      <c r="K8" s="22">
        <f t="shared" si="0"/>
        <v>65.88</v>
      </c>
      <c r="L8" s="23">
        <f t="shared" si="1"/>
        <v>3.5915827523066595</v>
      </c>
      <c r="M8" s="24">
        <f t="shared" si="2"/>
        <v>5.4517042384739822</v>
      </c>
      <c r="N8" s="21"/>
      <c r="O8" s="23">
        <f t="shared" si="3"/>
        <v>61</v>
      </c>
      <c r="P8" s="23">
        <f t="shared" si="4"/>
        <v>61</v>
      </c>
      <c r="Q8" s="23">
        <f t="shared" si="5"/>
        <v>1220</v>
      </c>
    </row>
    <row r="9" spans="1:23" ht="50.1" customHeight="1" x14ac:dyDescent="0.25">
      <c r="A9" s="15">
        <v>5</v>
      </c>
      <c r="B9" s="16" t="s">
        <v>19</v>
      </c>
      <c r="C9" s="17" t="s">
        <v>26</v>
      </c>
      <c r="D9" s="18" t="s">
        <v>22</v>
      </c>
      <c r="E9" s="19" t="s">
        <v>18</v>
      </c>
      <c r="F9" s="27">
        <v>10</v>
      </c>
      <c r="G9" s="20">
        <v>61</v>
      </c>
      <c r="H9" s="20">
        <v>67.099999999999994</v>
      </c>
      <c r="I9" s="20">
        <v>69.540000000000006</v>
      </c>
      <c r="J9" s="21"/>
      <c r="K9" s="22">
        <f t="shared" si="0"/>
        <v>65.88</v>
      </c>
      <c r="L9" s="23">
        <f t="shared" si="1"/>
        <v>3.5915827523066595</v>
      </c>
      <c r="M9" s="24">
        <f t="shared" si="2"/>
        <v>5.4517042384739822</v>
      </c>
      <c r="N9" s="21"/>
      <c r="O9" s="23">
        <f t="shared" si="3"/>
        <v>61</v>
      </c>
      <c r="P9" s="23">
        <f t="shared" si="4"/>
        <v>61</v>
      </c>
      <c r="Q9" s="23">
        <f t="shared" si="5"/>
        <v>610</v>
      </c>
    </row>
    <row r="10" spans="1:23" ht="50.1" customHeight="1" x14ac:dyDescent="0.25">
      <c r="A10" s="15">
        <v>6</v>
      </c>
      <c r="B10" s="25" t="s">
        <v>19</v>
      </c>
      <c r="C10" s="29" t="s">
        <v>27</v>
      </c>
      <c r="D10" s="18" t="s">
        <v>22</v>
      </c>
      <c r="E10" s="19" t="s">
        <v>18</v>
      </c>
      <c r="F10" s="27">
        <v>12</v>
      </c>
      <c r="G10" s="26">
        <v>140.30000000000001</v>
      </c>
      <c r="H10" s="20">
        <v>154.33000000000001</v>
      </c>
      <c r="I10" s="20">
        <v>161.04</v>
      </c>
      <c r="J10" s="21"/>
      <c r="K10" s="22">
        <f t="shared" ref="K10:K11" si="6">AVERAGE(G10:I10)</f>
        <v>151.88999999999999</v>
      </c>
      <c r="L10" s="23">
        <f t="shared" ref="L10:L11" si="7">_xlfn.STDEV.P(G10:I10)</f>
        <v>8.6410686067561429</v>
      </c>
      <c r="M10" s="24">
        <f t="shared" ref="M10:M11" si="8">L10/K10*100</f>
        <v>5.6890306187083706</v>
      </c>
      <c r="N10" s="22"/>
      <c r="O10" s="23">
        <f t="shared" ref="O10:O11" si="9">SMALL(G10:I10,1)</f>
        <v>140.30000000000001</v>
      </c>
      <c r="P10" s="23">
        <f t="shared" ref="P10:P11" si="10">O10</f>
        <v>140.30000000000001</v>
      </c>
      <c r="Q10" s="23">
        <f t="shared" ref="Q10:Q11" si="11">F10*P10</f>
        <v>1683.6000000000001</v>
      </c>
    </row>
    <row r="11" spans="1:23" ht="50.1" customHeight="1" x14ac:dyDescent="0.25">
      <c r="A11" s="15">
        <v>7</v>
      </c>
      <c r="B11" s="25" t="s">
        <v>30</v>
      </c>
      <c r="C11" s="29" t="s">
        <v>28</v>
      </c>
      <c r="D11" s="18" t="s">
        <v>22</v>
      </c>
      <c r="E11" s="19" t="s">
        <v>18</v>
      </c>
      <c r="F11" s="27">
        <v>12</v>
      </c>
      <c r="G11" s="26">
        <v>141.52000000000001</v>
      </c>
      <c r="H11" s="20">
        <v>155.66999999999999</v>
      </c>
      <c r="I11" s="20">
        <v>163.47999999999999</v>
      </c>
      <c r="J11" s="21"/>
      <c r="K11" s="22">
        <f t="shared" si="6"/>
        <v>153.55666666666664</v>
      </c>
      <c r="L11" s="23">
        <f t="shared" si="7"/>
        <v>9.088822194810982</v>
      </c>
      <c r="M11" s="24">
        <f t="shared" si="8"/>
        <v>5.9188717703416653</v>
      </c>
      <c r="N11" s="22"/>
      <c r="O11" s="23">
        <f t="shared" si="9"/>
        <v>141.52000000000001</v>
      </c>
      <c r="P11" s="23">
        <f t="shared" si="10"/>
        <v>141.52000000000001</v>
      </c>
      <c r="Q11" s="23">
        <f t="shared" si="11"/>
        <v>1698.2400000000002</v>
      </c>
    </row>
    <row r="12" spans="1:23" ht="50.1" customHeight="1" x14ac:dyDescent="0.25">
      <c r="A12" s="15">
        <v>8</v>
      </c>
      <c r="B12" s="25" t="s">
        <v>31</v>
      </c>
      <c r="C12" s="29" t="s">
        <v>29</v>
      </c>
      <c r="D12" s="18" t="s">
        <v>22</v>
      </c>
      <c r="E12" s="19" t="s">
        <v>18</v>
      </c>
      <c r="F12" s="27">
        <v>12</v>
      </c>
      <c r="G12" s="26">
        <v>398.94</v>
      </c>
      <c r="H12" s="20">
        <v>438.83</v>
      </c>
      <c r="I12" s="20">
        <v>458.72</v>
      </c>
      <c r="J12" s="21"/>
      <c r="K12" s="22">
        <f t="shared" si="0"/>
        <v>432.16333333333336</v>
      </c>
      <c r="L12" s="23">
        <f t="shared" si="1"/>
        <v>24.85619216390333</v>
      </c>
      <c r="M12" s="24">
        <f t="shared" si="2"/>
        <v>5.7515735942205488</v>
      </c>
      <c r="N12" s="22"/>
      <c r="O12" s="23">
        <f t="shared" si="3"/>
        <v>398.94</v>
      </c>
      <c r="P12" s="23">
        <f t="shared" si="4"/>
        <v>398.94</v>
      </c>
      <c r="Q12" s="23">
        <f t="shared" si="5"/>
        <v>4787.28</v>
      </c>
    </row>
    <row r="13" spans="1:23" ht="24.75" customHeight="1" x14ac:dyDescent="0.25">
      <c r="A13" s="13" t="s">
        <v>20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5">
        <f>SUM(Q5:Q12)</f>
        <v>37292.959999999999</v>
      </c>
    </row>
    <row r="14" spans="1:23" ht="24.75" customHeight="1" x14ac:dyDescent="0.25">
      <c r="G14" s="6"/>
      <c r="H14" s="6"/>
      <c r="I14" s="6"/>
      <c r="R14" s="7"/>
      <c r="W14" s="7"/>
    </row>
    <row r="15" spans="1:23" ht="34.5" customHeight="1" x14ac:dyDescent="0.25">
      <c r="Q15" s="7"/>
    </row>
    <row r="16" spans="1:23" ht="35.25" customHeight="1" x14ac:dyDescent="0.25">
      <c r="Q16" s="7"/>
    </row>
    <row r="17" spans="7:23" ht="36" customHeight="1" x14ac:dyDescent="0.25">
      <c r="G17" s="7"/>
      <c r="Q17" s="7"/>
    </row>
    <row r="18" spans="7:23" ht="38.25" customHeight="1" x14ac:dyDescent="0.25">
      <c r="Q18" s="7"/>
    </row>
    <row r="19" spans="7:23" ht="24.75" customHeight="1" x14ac:dyDescent="0.25">
      <c r="Q19" s="7"/>
    </row>
    <row r="20" spans="7:23" ht="24.75" customHeight="1" x14ac:dyDescent="0.25">
      <c r="Q20" s="7"/>
    </row>
    <row r="21" spans="7:23" ht="24.75" customHeight="1" x14ac:dyDescent="0.25">
      <c r="Q21" s="7"/>
    </row>
    <row r="22" spans="7:23" ht="24.75" customHeight="1" x14ac:dyDescent="0.25">
      <c r="Q22" s="7"/>
    </row>
    <row r="23" spans="7:23" ht="24.75" customHeight="1" x14ac:dyDescent="0.25">
      <c r="Q23" s="7"/>
    </row>
    <row r="24" spans="7:23" ht="24.75" customHeight="1" x14ac:dyDescent="0.25">
      <c r="W24" s="7"/>
    </row>
    <row r="25" spans="7:23" ht="24.75" customHeight="1" x14ac:dyDescent="0.25">
      <c r="W25" s="7"/>
    </row>
    <row r="26" spans="7:23" ht="24.75" customHeight="1" x14ac:dyDescent="0.25">
      <c r="W26" s="7"/>
    </row>
    <row r="27" spans="7:23" ht="24.75" customHeight="1" x14ac:dyDescent="0.25">
      <c r="W27" s="7"/>
    </row>
    <row r="28" spans="7:23" ht="24.75" customHeight="1" x14ac:dyDescent="0.25">
      <c r="W28" s="7"/>
    </row>
    <row r="29" spans="7:23" ht="24.75" customHeight="1" x14ac:dyDescent="0.25">
      <c r="W29" s="7"/>
    </row>
    <row r="30" spans="7:23" ht="24.75" customHeight="1" x14ac:dyDescent="0.25">
      <c r="W30" s="7"/>
    </row>
    <row r="31" spans="7:23" ht="24.75" customHeight="1" x14ac:dyDescent="0.25">
      <c r="W31" s="7"/>
    </row>
    <row r="32" spans="7:23" s="7" customFormat="1" ht="18.95" customHeight="1" x14ac:dyDescent="0.25"/>
  </sheetData>
  <mergeCells count="11">
    <mergeCell ref="A13:P13"/>
    <mergeCell ref="A2:Q2"/>
    <mergeCell ref="A3:A4"/>
    <mergeCell ref="B3:B4"/>
    <mergeCell ref="C3:C4"/>
    <mergeCell ref="D3:D4"/>
    <mergeCell ref="E3:E4"/>
    <mergeCell ref="F3:F4"/>
    <mergeCell ref="G3:I3"/>
    <mergeCell ref="K3:M3"/>
    <mergeCell ref="N3:Q3"/>
  </mergeCells>
  <pageMargins left="0.7" right="0.7" top="0.75" bottom="0.75" header="0.3" footer="0.3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НМЦК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Каа</dc:creator>
  <cp:lastModifiedBy>Кошарный Сергей Александрович</cp:lastModifiedBy>
  <cp:revision>11</cp:revision>
  <dcterms:created xsi:type="dcterms:W3CDTF">2015-02-03T08:47:49Z</dcterms:created>
  <dcterms:modified xsi:type="dcterms:W3CDTF">2026-06-25T08:58:26Z</dcterms:modified>
</cp:coreProperties>
</file>