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5. Май 2026г\Спец.одежда\"/>
    </mc:Choice>
  </mc:AlternateContent>
  <xr:revisionPtr revIDLastSave="0" documentId="13_ncr:1_{F7E12C72-EF9B-42B1-8FAD-6782ABA3D8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7" l="1"/>
  <c r="N10" i="7"/>
  <c r="O10" i="7"/>
  <c r="P11" i="7"/>
  <c r="N11" i="7"/>
  <c r="O11" i="7"/>
  <c r="M12" i="7"/>
  <c r="N12" i="7"/>
  <c r="O12" i="7"/>
  <c r="P12" i="7"/>
  <c r="P13" i="7"/>
  <c r="N13" i="7"/>
  <c r="O13" i="7"/>
  <c r="M14" i="7"/>
  <c r="P14" i="7" s="1"/>
  <c r="N14" i="7"/>
  <c r="O14" i="7"/>
  <c r="N15" i="7"/>
  <c r="O15" i="7"/>
  <c r="P15" i="7"/>
  <c r="M16" i="7"/>
  <c r="P16" i="7" s="1"/>
  <c r="N16" i="7"/>
  <c r="O16" i="7"/>
  <c r="P17" i="7"/>
  <c r="N17" i="7"/>
  <c r="O17" i="7"/>
  <c r="N18" i="7"/>
  <c r="O18" i="7"/>
  <c r="P18" i="7"/>
  <c r="M19" i="7"/>
  <c r="P19" i="7" s="1"/>
  <c r="N19" i="7"/>
  <c r="O19" i="7"/>
  <c r="P20" i="7"/>
  <c r="N20" i="7"/>
  <c r="O20" i="7"/>
  <c r="M21" i="7"/>
  <c r="N21" i="7"/>
  <c r="O21" i="7"/>
  <c r="P21" i="7"/>
  <c r="P22" i="7"/>
  <c r="N22" i="7"/>
  <c r="O22" i="7"/>
  <c r="P23" i="7"/>
  <c r="N23" i="7"/>
  <c r="O23" i="7"/>
  <c r="N24" i="7"/>
  <c r="O24" i="7"/>
  <c r="P24" i="7"/>
  <c r="P25" i="7"/>
  <c r="N25" i="7"/>
  <c r="O25" i="7"/>
  <c r="P9" i="7"/>
  <c r="N9" i="7"/>
  <c r="O9" i="7" s="1"/>
  <c r="P26" i="7" l="1"/>
</calcChain>
</file>

<file path=xl/sharedStrings.xml><?xml version="1.0" encoding="utf-8"?>
<sst xmlns="http://schemas.openxmlformats.org/spreadsheetml/2006/main" count="61" uniqueCount="45">
  <si>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</si>
  <si>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</si>
  <si>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</si>
  <si>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</si>
  <si>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</si>
  <si>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</si>
  <si>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</si>
  <si>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</si>
  <si>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</si>
  <si>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</si>
  <si>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</si>
  <si>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</si>
  <si>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</si>
  <si>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</si>
  <si>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</si>
  <si>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</si>
  <si>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</si>
  <si>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</si>
  <si>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</si>
  <si>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</si>
  <si>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</si>
  <si>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</si>
  <si>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</si>
  <si>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</si>
  <si>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</si>
  <si>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</si>
  <si>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Муж.летний костюм олив.черный 48-50/170</t>
  </si>
  <si>
    <t>Муж.летний костюм олив.черный 50-52/170</t>
  </si>
  <si>
    <t>Муж.летний костюм олив.черный 54-56/180</t>
  </si>
  <si>
    <t>Муж.летний костюм олив.черный 48-50/164</t>
  </si>
  <si>
    <t>Жилет 48-50/164</t>
  </si>
  <si>
    <t>Жилет 48-50/170</t>
  </si>
  <si>
    <t>Костюм женский 44-46/156</t>
  </si>
  <si>
    <t>Костюм женский 46-48/150</t>
  </si>
  <si>
    <t>Костюм женский 50-52/175</t>
  </si>
  <si>
    <t>Зима костюм 48-50/164</t>
  </si>
  <si>
    <t>Зима костюм 48-50/170</t>
  </si>
  <si>
    <t>Зима костюм 50-52/170</t>
  </si>
  <si>
    <t>Ботинки жен.37</t>
  </si>
  <si>
    <t>Ботинки жен.40</t>
  </si>
  <si>
    <t>Ботинки муж. 41</t>
  </si>
  <si>
    <t>Ботинки муж. 42</t>
  </si>
  <si>
    <t>Ботинки муж. 44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</si>
  <si>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295 024,30 руб. (Двести девяносто пять тысяч двадцать четыре рубля) 30 копеек</t>
    </r>
  </si>
  <si>
    <t>Дата формирования обоснования НМЦК: 29.05.2026г.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</si>
</sst>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4" fillId="0" borderId="1" xfId="0" applyFont="1" applyBorder="1"/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37"/>
  <sheetViews>
    <sheetView tabSelected="1" topLeftCell="A17" zoomScaleNormal="100" zoomScaleSheetLayoutView="100" workbookViewId="0">
      <selection activeCell="A35" sqref="A35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7" ht="19.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9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7" ht="50.25" customHeight="1" x14ac:dyDescent="0.25">
      <c r="A4" s="35" t="s">
        <v>23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7" x14ac:dyDescent="0.25">
      <c r="A6" s="34" t="s">
        <v>0</v>
      </c>
      <c r="B6" s="34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s="1" customFormat="1" ht="26.25" customHeight="1" x14ac:dyDescent="0.25">
      <c r="A7" s="37" t="s">
        <v>1</v>
      </c>
      <c r="B7" s="37" t="s">
        <v>5</v>
      </c>
      <c r="C7" s="37" t="s">
        <v>2</v>
      </c>
      <c r="D7" s="37" t="s">
        <v>3</v>
      </c>
      <c r="E7" s="41" t="s">
        <v>11</v>
      </c>
      <c r="F7" s="41"/>
      <c r="G7" s="41"/>
      <c r="H7" s="41"/>
      <c r="I7" s="41"/>
      <c r="J7" s="42"/>
      <c r="K7" s="42"/>
      <c r="L7" s="42"/>
      <c r="M7" s="38" t="s">
        <v>14</v>
      </c>
      <c r="N7" s="39" t="s">
        <v>15</v>
      </c>
      <c r="O7" s="28" t="s">
        <v>16</v>
      </c>
      <c r="P7" s="37" t="s">
        <v>17</v>
      </c>
      <c r="Q7" s="37" t="s">
        <v>9</v>
      </c>
    </row>
    <row r="8" spans="1:17" s="1" customFormat="1" ht="39.75" customHeight="1" x14ac:dyDescent="0.2">
      <c r="A8" s="37"/>
      <c r="B8" s="37"/>
      <c r="C8" s="37"/>
      <c r="D8" s="37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38"/>
      <c r="N8" s="40"/>
      <c r="O8" s="28"/>
      <c r="P8" s="37"/>
      <c r="Q8" s="37"/>
    </row>
    <row r="9" spans="1:17" s="1" customFormat="1" ht="39.75" customHeight="1" x14ac:dyDescent="0.2">
      <c r="A9" s="30">
        <v>1</v>
      </c>
      <c r="B9" s="24"/>
      <c r="C9" s="24" t="s">
        <v>26</v>
      </c>
      <c r="D9" s="24" t="s">
        <v>25</v>
      </c>
      <c r="E9" s="24">
        <v>9115</v>
      </c>
      <c r="F9" s="24">
        <v>9306</v>
      </c>
      <c r="G9" s="24">
        <v>9070</v>
      </c>
      <c r="H9" s="24"/>
      <c r="I9" s="24"/>
      <c r="J9" s="24"/>
      <c r="K9" s="24"/>
      <c r="L9" s="24"/>
      <c r="M9" s="31">
        <v>9163.7000000000007</v>
      </c>
      <c r="N9" s="24">
        <f t="shared" ref="N9:N25" si="0">STDEV(E9,F9,G9)</f>
        <v>125.30097099916398</v>
      </c>
      <c r="O9" s="24">
        <f t="shared" ref="O9:O25" si="1">N9/(E9+F9+G9)*100</f>
        <v>0.45578906187175433</v>
      </c>
      <c r="P9" s="24">
        <f>M9*Q9</f>
        <v>45818.5</v>
      </c>
      <c r="Q9" s="30">
        <v>5</v>
      </c>
    </row>
    <row r="10" spans="1:17" s="1" customFormat="1" ht="39.75" customHeight="1" x14ac:dyDescent="0.2">
      <c r="A10" s="30">
        <v>2</v>
      </c>
      <c r="B10" s="24"/>
      <c r="C10" s="24" t="s">
        <v>27</v>
      </c>
      <c r="D10" s="24" t="s">
        <v>25</v>
      </c>
      <c r="E10" s="24">
        <v>9297</v>
      </c>
      <c r="F10" s="24">
        <v>9487</v>
      </c>
      <c r="G10" s="24">
        <v>9070</v>
      </c>
      <c r="H10" s="24"/>
      <c r="I10" s="24"/>
      <c r="J10" s="24"/>
      <c r="K10" s="24"/>
      <c r="L10" s="24"/>
      <c r="M10" s="32">
        <v>9284.7000000000007</v>
      </c>
      <c r="N10" s="24">
        <f t="shared" ref="N10:N25" si="2">STDEV(E10,F10,G10)</f>
        <v>208.77340188188086</v>
      </c>
      <c r="O10" s="24">
        <f t="shared" ref="O10:O25" si="3">N10/(E10+F10+G10)*100</f>
        <v>0.7495275431962406</v>
      </c>
      <c r="P10" s="24">
        <f t="shared" ref="P10:P25" si="4">M10*Q10</f>
        <v>18569.400000000001</v>
      </c>
      <c r="Q10" s="30">
        <v>2</v>
      </c>
    </row>
    <row r="11" spans="1:17" s="1" customFormat="1" ht="39.75" customHeight="1" x14ac:dyDescent="0.2">
      <c r="A11" s="30">
        <v>3</v>
      </c>
      <c r="B11" s="24"/>
      <c r="C11" s="24" t="s">
        <v>28</v>
      </c>
      <c r="D11" s="24" t="s">
        <v>25</v>
      </c>
      <c r="E11" s="24">
        <v>9287</v>
      </c>
      <c r="F11" s="24">
        <v>9397</v>
      </c>
      <c r="G11" s="24">
        <v>9070</v>
      </c>
      <c r="H11" s="24"/>
      <c r="I11" s="24"/>
      <c r="J11" s="24"/>
      <c r="K11" s="24"/>
      <c r="L11" s="24"/>
      <c r="M11" s="32">
        <v>9251.2999999999993</v>
      </c>
      <c r="N11" s="24">
        <f t="shared" si="2"/>
        <v>166.39210718460578</v>
      </c>
      <c r="O11" s="24">
        <f t="shared" si="3"/>
        <v>0.59952477907546942</v>
      </c>
      <c r="P11" s="24">
        <f t="shared" si="4"/>
        <v>9251.2999999999993</v>
      </c>
      <c r="Q11" s="30">
        <v>1</v>
      </c>
    </row>
    <row r="12" spans="1:17" s="1" customFormat="1" ht="39.75" customHeight="1" x14ac:dyDescent="0.2">
      <c r="A12" s="30">
        <v>4</v>
      </c>
      <c r="B12" s="24"/>
      <c r="C12" s="24" t="s">
        <v>29</v>
      </c>
      <c r="D12" s="24" t="s">
        <v>25</v>
      </c>
      <c r="E12" s="24">
        <v>9124</v>
      </c>
      <c r="F12" s="24">
        <v>9124</v>
      </c>
      <c r="G12" s="24">
        <v>9070</v>
      </c>
      <c r="H12" s="24"/>
      <c r="I12" s="24"/>
      <c r="J12" s="24"/>
      <c r="K12" s="24"/>
      <c r="L12" s="24"/>
      <c r="M12" s="32">
        <f t="shared" ref="M10:M25" si="5">(E12+F12+G12)/3</f>
        <v>9106</v>
      </c>
      <c r="N12" s="24">
        <f t="shared" si="2"/>
        <v>31.176914536239792</v>
      </c>
      <c r="O12" s="24">
        <f t="shared" si="3"/>
        <v>0.11412590429841053</v>
      </c>
      <c r="P12" s="24">
        <f t="shared" si="4"/>
        <v>9106</v>
      </c>
      <c r="Q12" s="30">
        <v>1</v>
      </c>
    </row>
    <row r="13" spans="1:17" s="1" customFormat="1" ht="39.75" customHeight="1" x14ac:dyDescent="0.2">
      <c r="A13" s="30">
        <v>5</v>
      </c>
      <c r="B13" s="24"/>
      <c r="C13" s="24" t="s">
        <v>30</v>
      </c>
      <c r="D13" s="24" t="s">
        <v>25</v>
      </c>
      <c r="E13" s="24">
        <v>3858</v>
      </c>
      <c r="F13" s="24">
        <v>3919</v>
      </c>
      <c r="G13" s="24">
        <v>3820</v>
      </c>
      <c r="H13" s="24"/>
      <c r="I13" s="24"/>
      <c r="J13" s="24"/>
      <c r="K13" s="24"/>
      <c r="L13" s="24"/>
      <c r="M13" s="32">
        <v>3856.7</v>
      </c>
      <c r="N13" s="24">
        <f t="shared" si="2"/>
        <v>49.94330118577799</v>
      </c>
      <c r="O13" s="24">
        <f t="shared" si="3"/>
        <v>0.43065707670757947</v>
      </c>
      <c r="P13" s="24">
        <f t="shared" si="4"/>
        <v>3856.7</v>
      </c>
      <c r="Q13" s="30">
        <v>1</v>
      </c>
    </row>
    <row r="14" spans="1:17" s="1" customFormat="1" ht="39.75" customHeight="1" x14ac:dyDescent="0.2">
      <c r="A14" s="30">
        <v>6</v>
      </c>
      <c r="B14" s="24"/>
      <c r="C14" s="24" t="s">
        <v>31</v>
      </c>
      <c r="D14" s="24" t="s">
        <v>25</v>
      </c>
      <c r="E14" s="24">
        <v>3896</v>
      </c>
      <c r="F14" s="24">
        <v>3996</v>
      </c>
      <c r="G14" s="24">
        <v>3820</v>
      </c>
      <c r="H14" s="24"/>
      <c r="I14" s="24"/>
      <c r="J14" s="24"/>
      <c r="K14" s="24"/>
      <c r="L14" s="24"/>
      <c r="M14" s="32">
        <f t="shared" si="5"/>
        <v>3904</v>
      </c>
      <c r="N14" s="24">
        <f t="shared" si="2"/>
        <v>88.27230596285564</v>
      </c>
      <c r="O14" s="24">
        <f t="shared" si="3"/>
        <v>0.75369113697793411</v>
      </c>
      <c r="P14" s="24">
        <f t="shared" si="4"/>
        <v>3904</v>
      </c>
      <c r="Q14" s="30">
        <v>1</v>
      </c>
    </row>
    <row r="15" spans="1:17" s="1" customFormat="1" ht="39.75" customHeight="1" x14ac:dyDescent="0.2">
      <c r="A15" s="30">
        <v>7</v>
      </c>
      <c r="B15" s="24"/>
      <c r="C15" s="24" t="s">
        <v>32</v>
      </c>
      <c r="D15" s="24" t="s">
        <v>25</v>
      </c>
      <c r="E15" s="24">
        <v>6446</v>
      </c>
      <c r="F15" s="24">
        <v>6610</v>
      </c>
      <c r="G15" s="24">
        <v>6380</v>
      </c>
      <c r="H15" s="24"/>
      <c r="I15" s="24"/>
      <c r="J15" s="24"/>
      <c r="K15" s="24"/>
      <c r="L15" s="24"/>
      <c r="M15" s="32">
        <v>6478.7</v>
      </c>
      <c r="N15" s="24">
        <f t="shared" si="2"/>
        <v>118.42860014934456</v>
      </c>
      <c r="O15" s="24">
        <f t="shared" si="3"/>
        <v>0.60932599377106689</v>
      </c>
      <c r="P15" s="24">
        <f t="shared" si="4"/>
        <v>6478.7</v>
      </c>
      <c r="Q15" s="30">
        <v>1</v>
      </c>
    </row>
    <row r="16" spans="1:17" s="1" customFormat="1" ht="39.75" customHeight="1" x14ac:dyDescent="0.2">
      <c r="A16" s="30">
        <v>8</v>
      </c>
      <c r="B16" s="24"/>
      <c r="C16" s="24" t="s">
        <v>33</v>
      </c>
      <c r="D16" s="24" t="s">
        <v>25</v>
      </c>
      <c r="E16" s="24">
        <v>6418</v>
      </c>
      <c r="F16" s="24">
        <v>6546</v>
      </c>
      <c r="G16" s="24">
        <v>6380</v>
      </c>
      <c r="H16" s="24"/>
      <c r="I16" s="24"/>
      <c r="J16" s="24"/>
      <c r="K16" s="24"/>
      <c r="L16" s="24"/>
      <c r="M16" s="32">
        <f t="shared" si="5"/>
        <v>6448</v>
      </c>
      <c r="N16" s="24">
        <f t="shared" si="2"/>
        <v>86.971259620635593</v>
      </c>
      <c r="O16" s="24">
        <f t="shared" si="3"/>
        <v>0.44960328588004339</v>
      </c>
      <c r="P16" s="24">
        <f t="shared" si="4"/>
        <v>6448</v>
      </c>
      <c r="Q16" s="30">
        <v>1</v>
      </c>
    </row>
    <row r="17" spans="1:19" s="1" customFormat="1" ht="39.75" customHeight="1" x14ac:dyDescent="0.2">
      <c r="A17" s="30">
        <v>9</v>
      </c>
      <c r="B17" s="24"/>
      <c r="C17" s="24" t="s">
        <v>34</v>
      </c>
      <c r="D17" s="24" t="s">
        <v>25</v>
      </c>
      <c r="E17" s="24">
        <v>6446</v>
      </c>
      <c r="F17" s="24">
        <v>6673</v>
      </c>
      <c r="G17" s="24">
        <v>6380</v>
      </c>
      <c r="H17" s="24"/>
      <c r="I17" s="24"/>
      <c r="J17" s="24"/>
      <c r="K17" s="24"/>
      <c r="L17" s="24"/>
      <c r="M17" s="32">
        <v>6499.7</v>
      </c>
      <c r="N17" s="24">
        <f t="shared" si="2"/>
        <v>153.69558657727725</v>
      </c>
      <c r="O17" s="24">
        <f t="shared" si="3"/>
        <v>0.78822291695613744</v>
      </c>
      <c r="P17" s="24">
        <f t="shared" si="4"/>
        <v>6499.7</v>
      </c>
      <c r="Q17" s="30">
        <v>1</v>
      </c>
    </row>
    <row r="18" spans="1:19" s="1" customFormat="1" ht="39.75" customHeight="1" x14ac:dyDescent="0.2">
      <c r="A18" s="30">
        <v>10</v>
      </c>
      <c r="B18" s="24"/>
      <c r="C18" s="24" t="s">
        <v>35</v>
      </c>
      <c r="D18" s="24" t="s">
        <v>25</v>
      </c>
      <c r="E18" s="24">
        <v>34033</v>
      </c>
      <c r="F18" s="24">
        <v>33376</v>
      </c>
      <c r="G18" s="24">
        <v>32850</v>
      </c>
      <c r="H18" s="24"/>
      <c r="I18" s="24"/>
      <c r="J18" s="24"/>
      <c r="K18" s="24"/>
      <c r="L18" s="24"/>
      <c r="M18" s="32">
        <v>33419.699999999997</v>
      </c>
      <c r="N18" s="24">
        <f t="shared" si="2"/>
        <v>592.70762888065929</v>
      </c>
      <c r="O18" s="24">
        <f t="shared" si="3"/>
        <v>0.5911764817928159</v>
      </c>
      <c r="P18" s="24">
        <f t="shared" si="4"/>
        <v>33419.699999999997</v>
      </c>
      <c r="Q18" s="30">
        <v>1</v>
      </c>
    </row>
    <row r="19" spans="1:19" s="1" customFormat="1" ht="39.75" customHeight="1" x14ac:dyDescent="0.2">
      <c r="A19" s="30">
        <v>11</v>
      </c>
      <c r="B19" s="24"/>
      <c r="C19" s="24" t="s">
        <v>36</v>
      </c>
      <c r="D19" s="24" t="s">
        <v>25</v>
      </c>
      <c r="E19" s="24">
        <v>34033</v>
      </c>
      <c r="F19" s="24">
        <v>33704</v>
      </c>
      <c r="G19" s="24">
        <v>32850</v>
      </c>
      <c r="H19" s="24"/>
      <c r="I19" s="24"/>
      <c r="J19" s="24"/>
      <c r="K19" s="24"/>
      <c r="L19" s="24"/>
      <c r="M19" s="32">
        <f t="shared" si="5"/>
        <v>33529</v>
      </c>
      <c r="N19" s="24">
        <f t="shared" si="2"/>
        <v>610.60707496720022</v>
      </c>
      <c r="O19" s="24">
        <f t="shared" si="3"/>
        <v>0.60704372828218378</v>
      </c>
      <c r="P19" s="24">
        <f t="shared" si="4"/>
        <v>67058</v>
      </c>
      <c r="Q19" s="30">
        <v>2</v>
      </c>
    </row>
    <row r="20" spans="1:19" s="1" customFormat="1" ht="39.75" customHeight="1" x14ac:dyDescent="0.2">
      <c r="A20" s="30">
        <v>12</v>
      </c>
      <c r="B20" s="24"/>
      <c r="C20" s="24" t="s">
        <v>37</v>
      </c>
      <c r="D20" s="24" t="s">
        <v>25</v>
      </c>
      <c r="E20" s="24">
        <v>34361</v>
      </c>
      <c r="F20" s="24">
        <v>34361</v>
      </c>
      <c r="G20" s="24">
        <v>32850</v>
      </c>
      <c r="H20" s="24"/>
      <c r="I20" s="24"/>
      <c r="J20" s="24"/>
      <c r="K20" s="24"/>
      <c r="L20" s="24"/>
      <c r="M20" s="32">
        <v>33857.300000000003</v>
      </c>
      <c r="N20" s="24">
        <f t="shared" si="2"/>
        <v>872.37625674552453</v>
      </c>
      <c r="O20" s="24">
        <f t="shared" si="3"/>
        <v>0.85887474574245315</v>
      </c>
      <c r="P20" s="24">
        <f t="shared" si="4"/>
        <v>33857.300000000003</v>
      </c>
      <c r="Q20" s="30">
        <v>1</v>
      </c>
    </row>
    <row r="21" spans="1:19" s="1" customFormat="1" ht="39.75" customHeight="1" x14ac:dyDescent="0.2">
      <c r="A21" s="30">
        <v>13</v>
      </c>
      <c r="B21" s="24"/>
      <c r="C21" s="24" t="s">
        <v>38</v>
      </c>
      <c r="D21" s="24" t="s">
        <v>25</v>
      </c>
      <c r="E21" s="24">
        <v>3129</v>
      </c>
      <c r="F21" s="24">
        <v>3253</v>
      </c>
      <c r="G21" s="24">
        <v>3110</v>
      </c>
      <c r="H21" s="24"/>
      <c r="I21" s="24"/>
      <c r="J21" s="24"/>
      <c r="K21" s="24"/>
      <c r="L21" s="24"/>
      <c r="M21" s="32">
        <f t="shared" si="5"/>
        <v>3164</v>
      </c>
      <c r="N21" s="24">
        <f t="shared" si="2"/>
        <v>77.659513261415697</v>
      </c>
      <c r="O21" s="24">
        <f t="shared" si="3"/>
        <v>0.81815753541314462</v>
      </c>
      <c r="P21" s="24">
        <f t="shared" si="4"/>
        <v>6328</v>
      </c>
      <c r="Q21" s="30">
        <v>2</v>
      </c>
    </row>
    <row r="22" spans="1:19" s="1" customFormat="1" ht="39.75" customHeight="1" x14ac:dyDescent="0.2">
      <c r="A22" s="46">
        <v>14</v>
      </c>
      <c r="B22" s="24"/>
      <c r="C22" s="24" t="s">
        <v>39</v>
      </c>
      <c r="D22" s="24" t="s">
        <v>25</v>
      </c>
      <c r="E22" s="24">
        <v>3191</v>
      </c>
      <c r="F22" s="24">
        <v>3129</v>
      </c>
      <c r="G22" s="24">
        <v>3110</v>
      </c>
      <c r="H22" s="24"/>
      <c r="I22" s="24"/>
      <c r="J22" s="24"/>
      <c r="K22" s="24"/>
      <c r="L22" s="24"/>
      <c r="M22" s="32">
        <v>3143.3</v>
      </c>
      <c r="N22" s="24">
        <f t="shared" si="2"/>
        <v>42.359571921034963</v>
      </c>
      <c r="O22" s="24">
        <f t="shared" si="3"/>
        <v>0.44920012641606533</v>
      </c>
      <c r="P22" s="24">
        <f t="shared" si="4"/>
        <v>3143.3</v>
      </c>
      <c r="Q22" s="30">
        <v>1</v>
      </c>
    </row>
    <row r="23" spans="1:19" s="1" customFormat="1" ht="39.75" customHeight="1" x14ac:dyDescent="0.2">
      <c r="A23" s="46">
        <v>15</v>
      </c>
      <c r="B23" s="24"/>
      <c r="C23" s="24" t="s">
        <v>40</v>
      </c>
      <c r="D23" s="24" t="s">
        <v>25</v>
      </c>
      <c r="E23" s="24">
        <v>4596</v>
      </c>
      <c r="F23" s="24">
        <v>4686</v>
      </c>
      <c r="G23" s="24">
        <v>4480</v>
      </c>
      <c r="H23" s="24"/>
      <c r="I23" s="24"/>
      <c r="J23" s="24"/>
      <c r="K23" s="24"/>
      <c r="L23" s="24"/>
      <c r="M23" s="32">
        <v>4587.3</v>
      </c>
      <c r="N23" s="24">
        <f t="shared" si="2"/>
        <v>103.27310072489028</v>
      </c>
      <c r="O23" s="24">
        <f t="shared" si="3"/>
        <v>0.75042218227648805</v>
      </c>
      <c r="P23" s="24">
        <f t="shared" si="4"/>
        <v>9174.6</v>
      </c>
      <c r="Q23" s="30">
        <v>2</v>
      </c>
    </row>
    <row r="24" spans="1:19" s="1" customFormat="1" ht="39.75" customHeight="1" x14ac:dyDescent="0.2">
      <c r="A24" s="46">
        <v>16</v>
      </c>
      <c r="B24" s="24"/>
      <c r="C24" s="24" t="s">
        <v>41</v>
      </c>
      <c r="D24" s="24" t="s">
        <v>25</v>
      </c>
      <c r="E24" s="24">
        <v>4641</v>
      </c>
      <c r="F24" s="24">
        <v>4641</v>
      </c>
      <c r="G24" s="24">
        <v>4480</v>
      </c>
      <c r="H24" s="24"/>
      <c r="I24" s="24"/>
      <c r="J24" s="24"/>
      <c r="K24" s="24"/>
      <c r="L24" s="24"/>
      <c r="M24" s="32">
        <v>4587.3</v>
      </c>
      <c r="N24" s="24">
        <f t="shared" si="2"/>
        <v>92.953393339529754</v>
      </c>
      <c r="O24" s="24">
        <f t="shared" si="3"/>
        <v>0.67543520810586943</v>
      </c>
      <c r="P24" s="24">
        <f t="shared" si="4"/>
        <v>27523.800000000003</v>
      </c>
      <c r="Q24" s="30">
        <v>6</v>
      </c>
    </row>
    <row r="25" spans="1:19" s="1" customFormat="1" ht="39.75" customHeight="1" x14ac:dyDescent="0.2">
      <c r="A25" s="46">
        <v>17</v>
      </c>
      <c r="B25" s="24"/>
      <c r="C25" s="24" t="s">
        <v>42</v>
      </c>
      <c r="D25" s="24" t="s">
        <v>25</v>
      </c>
      <c r="E25" s="24">
        <v>4596</v>
      </c>
      <c r="F25" s="24">
        <v>4686</v>
      </c>
      <c r="G25" s="24">
        <v>4480</v>
      </c>
      <c r="H25" s="24"/>
      <c r="I25" s="24"/>
      <c r="J25" s="24"/>
      <c r="K25" s="24"/>
      <c r="L25" s="24"/>
      <c r="M25" s="32">
        <v>4587.3</v>
      </c>
      <c r="N25" s="24">
        <f t="shared" si="2"/>
        <v>103.27310072489028</v>
      </c>
      <c r="O25" s="24">
        <f t="shared" si="3"/>
        <v>0.75042218227648805</v>
      </c>
      <c r="P25" s="24">
        <f t="shared" si="4"/>
        <v>4587.3</v>
      </c>
      <c r="Q25" s="30">
        <v>1</v>
      </c>
    </row>
    <row r="26" spans="1:19" s="7" customFormat="1" ht="12.75" x14ac:dyDescent="0.2">
      <c r="A26" s="3"/>
      <c r="B26" s="3"/>
      <c r="C26" s="3"/>
      <c r="D26" s="25"/>
      <c r="E26" s="26"/>
      <c r="F26" s="26" t="s">
        <v>24</v>
      </c>
      <c r="G26" s="26"/>
      <c r="H26" s="26"/>
      <c r="I26" s="26"/>
      <c r="J26" s="26"/>
      <c r="K26" s="26"/>
      <c r="L26" s="26"/>
      <c r="M26" s="29"/>
      <c r="N26" s="26"/>
      <c r="O26" s="26"/>
      <c r="P26" s="26">
        <f>SUM(P9:P25)</f>
        <v>295024.29999999993</v>
      </c>
      <c r="Q26" s="4"/>
      <c r="S26" s="23"/>
    </row>
    <row r="27" spans="1:19" x14ac:dyDescent="0.25">
      <c r="A27" s="2"/>
      <c r="B27" s="2"/>
      <c r="C27" s="7"/>
      <c r="D27" s="13"/>
      <c r="E27" s="11"/>
      <c r="F27" s="11"/>
      <c r="G27" s="11"/>
      <c r="H27" s="11"/>
      <c r="J27" s="19"/>
      <c r="K27" s="13"/>
      <c r="L27" s="13"/>
      <c r="M27" s="13"/>
      <c r="N27" s="13"/>
      <c r="O27" s="13"/>
      <c r="P27" s="13"/>
      <c r="Q27" s="13"/>
    </row>
    <row r="28" spans="1:19" ht="15" customHeight="1" x14ac:dyDescent="0.25">
      <c r="A28" s="14" t="s">
        <v>18</v>
      </c>
      <c r="B28" s="2"/>
      <c r="C28" s="7"/>
      <c r="D28" s="27"/>
      <c r="E28" s="11"/>
      <c r="F28" s="11"/>
      <c r="G28" s="20"/>
      <c r="H28" s="11"/>
      <c r="J28" s="19"/>
      <c r="K28" s="13"/>
      <c r="L28" s="13"/>
      <c r="M28" s="13"/>
      <c r="N28" s="13"/>
      <c r="O28" s="13"/>
      <c r="P28" s="13"/>
      <c r="Q28" s="21"/>
    </row>
    <row r="29" spans="1:19" x14ac:dyDescent="0.25">
      <c r="A29" s="14" t="s">
        <v>12</v>
      </c>
      <c r="B29" s="2"/>
      <c r="C29" s="7"/>
      <c r="D29" s="27"/>
      <c r="E29" s="11"/>
      <c r="F29" s="11"/>
      <c r="G29" s="20"/>
      <c r="H29" s="11"/>
      <c r="J29" s="19"/>
      <c r="K29" s="13"/>
      <c r="L29" s="13"/>
      <c r="M29" s="13"/>
      <c r="N29" s="13"/>
      <c r="O29" s="13"/>
      <c r="P29" s="13"/>
      <c r="Q29" s="22"/>
    </row>
    <row r="30" spans="1:19" x14ac:dyDescent="0.25">
      <c r="A30" s="14" t="s">
        <v>13</v>
      </c>
      <c r="B30" s="2"/>
      <c r="C30" s="7"/>
      <c r="D30" s="27"/>
      <c r="E30" s="11"/>
      <c r="F30" s="11"/>
      <c r="G30" s="20"/>
      <c r="H30" s="11"/>
      <c r="J30" s="19"/>
      <c r="K30" s="13"/>
      <c r="L30" s="13"/>
      <c r="M30" s="13"/>
      <c r="N30" s="13"/>
      <c r="O30" s="13"/>
      <c r="P30" s="13"/>
      <c r="Q30" s="22"/>
    </row>
    <row r="31" spans="1:19" x14ac:dyDescent="0.25">
      <c r="A31" s="14"/>
      <c r="B31" s="2"/>
      <c r="C31" s="7"/>
      <c r="D31" s="13"/>
      <c r="E31" s="11"/>
      <c r="F31" s="11"/>
      <c r="G31" s="11"/>
      <c r="H31" s="11"/>
      <c r="J31" s="19"/>
      <c r="K31" s="13"/>
      <c r="L31" s="13"/>
      <c r="M31" s="13"/>
      <c r="N31" s="13"/>
      <c r="O31" s="13"/>
      <c r="P31" s="13"/>
      <c r="Q31" s="22"/>
    </row>
    <row r="32" spans="1:19" ht="32.25" customHeight="1" x14ac:dyDescent="0.25">
      <c r="A32" s="44" t="s">
        <v>43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1:17" ht="1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7" ht="18" customHeight="1" x14ac:dyDescent="0.25">
      <c r="A34" s="43" t="s">
        <v>44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  <row r="35" spans="1:17" ht="15.75" x14ac:dyDescent="0.25">
      <c r="A35" s="8"/>
      <c r="B35" s="45"/>
    </row>
    <row r="36" spans="1:17" ht="15.75" x14ac:dyDescent="0.25">
      <c r="A36" s="8"/>
      <c r="B36" s="45"/>
    </row>
    <row r="37" spans="1:17" ht="15.75" x14ac:dyDescent="0.25">
      <c r="A37" s="45"/>
      <c r="B37" s="45"/>
    </row>
  </sheetData>
  <mergeCells count="18">
    <mergeCell ref="A34:Q34"/>
    <mergeCell ref="A32:Q32"/>
    <mergeCell ref="B35:B36"/>
    <mergeCell ref="A37:B37"/>
    <mergeCell ref="A33:Q33"/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</mergeCells>
  <phoneticPr fontId="17" type="noConversion"/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2026-02-20T07:20:21Z</cp:lastPrinted>
  <dcterms:created xsi:type="dcterms:W3CDTF">2014-11-12T05:24:10Z</dcterms:created>
  <dcterms:modified xsi:type="dcterms:W3CDTF">2026-05-29T11:08:33Z</dcterms:modified>
</cp:coreProperties>
</file>