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05" yWindow="-105" windowWidth="23250" windowHeight="12450" tabRatio="373"/>
  </bookViews>
  <sheets>
    <sheet name="НМЦК" sheetId="22" r:id="rId1"/>
    <sheet name="Лист1" sheetId="23" r:id="rId2"/>
  </sheets>
  <definedNames>
    <definedName name="_xlnm.Print_Area" localSheetId="0">НМЦК!$A$1:$O$15</definedName>
  </definedNames>
  <calcPr calcId="125725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1" i="22"/>
  <c r="R11" l="1"/>
  <c r="Q11"/>
  <c r="P11"/>
  <c r="O11"/>
  <c r="M11"/>
  <c r="I11"/>
  <c r="Q12" l="1"/>
  <c r="O12"/>
  <c r="R12"/>
  <c r="P12"/>
  <c r="N11"/>
  <c r="I11" i="23" l="1"/>
  <c r="J11" s="1"/>
  <c r="I10"/>
  <c r="J10" s="1"/>
  <c r="N6"/>
  <c r="G5"/>
  <c r="G4"/>
  <c r="D5"/>
  <c r="E5" s="1"/>
  <c r="C5"/>
  <c r="C4"/>
  <c r="I12" l="1"/>
  <c r="C6"/>
  <c r="H4" s="1"/>
  <c r="D4" s="1"/>
  <c r="E4" s="1"/>
  <c r="E6" s="1"/>
  <c r="G6"/>
</calcChain>
</file>

<file path=xl/sharedStrings.xml><?xml version="1.0" encoding="utf-8"?>
<sst xmlns="http://schemas.openxmlformats.org/spreadsheetml/2006/main" count="28" uniqueCount="27">
  <si>
    <t>№ п/п</t>
  </si>
  <si>
    <t>Среднее квадратичное отклонение</t>
  </si>
  <si>
    <t>Определение однородности совокупности значений выявленных цен</t>
  </si>
  <si>
    <t>Наименование товара (работы, услуги)</t>
  </si>
  <si>
    <t>n - кол-во значений, используемых в расчете</t>
  </si>
  <si>
    <t>Метод сопоставимых рыночных цен  (анализ рынка) путем  направления запроса ценовой информации  потенциальным поставщикам (исполнителям)</t>
  </si>
  <si>
    <t>Минимально необходимые требования, предъявляемые к закупаемым товарам, работам, услугам</t>
  </si>
  <si>
    <t>Единица измерения</t>
  </si>
  <si>
    <t>V - коэффициент вариации цен (не должен превышать 33%)</t>
  </si>
  <si>
    <t>Ценовые предложения поставщиков (подрядчиков, исполнителей) за единицу товара (работы, услуги), руб.</t>
  </si>
  <si>
    <t xml:space="preserve"> Количество (объем) закупаемого товара (работы, услуги)</t>
  </si>
  <si>
    <t>Средняя арифметичес-кая цена за единицу &lt;ц&gt;, руб.</t>
  </si>
  <si>
    <t xml:space="preserve">Обоснование начальной (максимальной) цены контракта (НМЦК) </t>
  </si>
  <si>
    <t>ОКПД 2/ КТРУ</t>
  </si>
  <si>
    <t>Основные характеристики объект закупки (предмета договора):</t>
  </si>
  <si>
    <t>Используемый метод определения НМЦК с обоснованием:</t>
  </si>
  <si>
    <t>Дата подготовки обоснования НМЦК:</t>
  </si>
  <si>
    <r>
      <t>НМЦК</t>
    </r>
    <r>
      <rPr>
        <b/>
        <vertAlign val="superscript"/>
        <sz val="12"/>
        <color indexed="8"/>
        <rFont val="Times New Roman"/>
        <family val="1"/>
        <charset val="204"/>
      </rPr>
      <t>рын</t>
    </r>
    <r>
      <rPr>
        <b/>
        <sz val="12"/>
        <color indexed="8"/>
        <rFont val="Times New Roman"/>
        <family val="1"/>
        <charset val="204"/>
      </rPr>
      <t xml:space="preserve">  , руб. </t>
    </r>
  </si>
  <si>
    <t>В соответствии с Описанием объекта закупки</t>
  </si>
  <si>
    <t>га</t>
  </si>
  <si>
    <t>Выполнение работ по мультиспектральной аэрофотосъемке полей</t>
  </si>
  <si>
    <t>Ценовое предложение №1</t>
  </si>
  <si>
    <t>Ценовое предложение №2</t>
  </si>
  <si>
    <t>Ценовое предложение №3</t>
  </si>
  <si>
    <t xml:space="preserve">74.20.24.000
</t>
  </si>
  <si>
    <t>Итого:</t>
  </si>
  <si>
    <t>В связи с ограниченностью бюджетного финансирования начальная (максимальная) цена контракта:</t>
  </si>
</sst>
</file>

<file path=xl/styles.xml><?xml version="1.0" encoding="utf-8"?>
<styleSheet xmlns="http://schemas.openxmlformats.org/spreadsheetml/2006/main">
  <numFmts count="8">
    <numFmt numFmtId="164" formatCode="0.000"/>
    <numFmt numFmtId="165" formatCode="0.0000000000"/>
    <numFmt numFmtId="166" formatCode="0.0000000"/>
    <numFmt numFmtId="167" formatCode="0.0000"/>
    <numFmt numFmtId="168" formatCode="#,##0.000000"/>
    <numFmt numFmtId="169" formatCode="#,##0.00000"/>
    <numFmt numFmtId="170" formatCode="#,##0.0000"/>
    <numFmt numFmtId="171" formatCode="0.00000"/>
  </numFmts>
  <fonts count="28">
    <font>
      <sz val="11"/>
      <color theme="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20"/>
      <color indexed="8"/>
      <name val="Times New Roman"/>
      <family val="1"/>
      <charset val="204"/>
    </font>
    <font>
      <sz val="20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13"/>
      <color indexed="8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vertAlign val="superscript"/>
      <sz val="12"/>
      <color indexed="8"/>
      <name val="Times New Roman"/>
      <family val="1"/>
      <charset val="204"/>
    </font>
    <font>
      <sz val="13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3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i/>
      <sz val="10"/>
      <color rgb="FF00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3" fillId="0" borderId="0" xfId="0" applyFont="1" applyAlignment="1">
      <alignment horizontal="center" vertical="center" wrapText="1"/>
    </xf>
    <xf numFmtId="4" fontId="2" fillId="2" borderId="2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4" fontId="0" fillId="0" borderId="0" xfId="0" applyNumberFormat="1"/>
    <xf numFmtId="0" fontId="7" fillId="0" borderId="0" xfId="0" applyFont="1"/>
    <xf numFmtId="4" fontId="2" fillId="2" borderId="6" xfId="0" applyNumberFormat="1" applyFont="1" applyFill="1" applyBorder="1" applyAlignment="1">
      <alignment vertical="center" wrapText="1"/>
    </xf>
    <xf numFmtId="0" fontId="9" fillId="0" borderId="0" xfId="0" applyFont="1"/>
    <xf numFmtId="164" fontId="0" fillId="0" borderId="0" xfId="0" applyNumberFormat="1"/>
    <xf numFmtId="2" fontId="0" fillId="0" borderId="0" xfId="0" applyNumberFormat="1"/>
    <xf numFmtId="3" fontId="8" fillId="0" borderId="13" xfId="0" applyNumberFormat="1" applyFont="1" applyBorder="1" applyAlignment="1">
      <alignment horizontal="center"/>
    </xf>
    <xf numFmtId="0" fontId="8" fillId="0" borderId="14" xfId="0" applyFont="1" applyBorder="1" applyAlignment="1">
      <alignment horizontal="center" wrapText="1"/>
    </xf>
    <xf numFmtId="0" fontId="8" fillId="0" borderId="14" xfId="0" applyFont="1" applyBorder="1" applyAlignment="1">
      <alignment horizontal="center"/>
    </xf>
    <xf numFmtId="3" fontId="8" fillId="0" borderId="15" xfId="0" applyNumberFormat="1" applyFont="1" applyBorder="1" applyAlignment="1">
      <alignment horizontal="center"/>
    </xf>
    <xf numFmtId="0" fontId="8" fillId="0" borderId="16" xfId="0" applyFont="1" applyBorder="1" applyAlignment="1">
      <alignment horizontal="center" wrapText="1"/>
    </xf>
    <xf numFmtId="0" fontId="8" fillId="0" borderId="16" xfId="0" applyFont="1" applyBorder="1" applyAlignment="1">
      <alignment horizontal="center"/>
    </xf>
    <xf numFmtId="0" fontId="12" fillId="0" borderId="0" xfId="0" applyFont="1"/>
    <xf numFmtId="0" fontId="14" fillId="0" borderId="0" xfId="0" applyFont="1" applyAlignment="1">
      <alignment vertical="center" wrapText="1"/>
    </xf>
    <xf numFmtId="0" fontId="14" fillId="0" borderId="0" xfId="0" applyFont="1"/>
    <xf numFmtId="10" fontId="12" fillId="0" borderId="0" xfId="0" applyNumberFormat="1" applyFont="1"/>
    <xf numFmtId="4" fontId="11" fillId="2" borderId="0" xfId="0" applyNumberFormat="1" applyFont="1" applyFill="1" applyAlignment="1">
      <alignment horizontal="center" vertical="center" wrapText="1"/>
    </xf>
    <xf numFmtId="9" fontId="12" fillId="0" borderId="0" xfId="0" applyNumberFormat="1" applyFont="1"/>
    <xf numFmtId="0" fontId="5" fillId="0" borderId="0" xfId="0" applyFont="1"/>
    <xf numFmtId="0" fontId="1" fillId="0" borderId="2" xfId="0" applyFont="1" applyBorder="1" applyAlignment="1">
      <alignment vertical="center" wrapText="1"/>
    </xf>
    <xf numFmtId="170" fontId="0" fillId="0" borderId="0" xfId="0" applyNumberFormat="1"/>
    <xf numFmtId="170" fontId="7" fillId="0" borderId="0" xfId="0" applyNumberFormat="1" applyFont="1"/>
    <xf numFmtId="170" fontId="12" fillId="0" borderId="0" xfId="0" applyNumberFormat="1" applyFont="1"/>
    <xf numFmtId="2" fontId="12" fillId="0" borderId="0" xfId="0" applyNumberFormat="1" applyFont="1"/>
    <xf numFmtId="2" fontId="14" fillId="0" borderId="0" xfId="0" applyNumberFormat="1" applyFont="1"/>
    <xf numFmtId="165" fontId="14" fillId="0" borderId="0" xfId="0" applyNumberFormat="1" applyFont="1"/>
    <xf numFmtId="170" fontId="14" fillId="0" borderId="0" xfId="0" applyNumberFormat="1" applyFont="1"/>
    <xf numFmtId="2" fontId="5" fillId="0" borderId="0" xfId="0" applyNumberFormat="1" applyFont="1"/>
    <xf numFmtId="170" fontId="5" fillId="0" borderId="0" xfId="0" applyNumberFormat="1" applyFont="1"/>
    <xf numFmtId="0" fontId="5" fillId="0" borderId="0" xfId="0" applyFont="1" applyAlignment="1">
      <alignment horizontal="right" wrapText="1"/>
    </xf>
    <xf numFmtId="0" fontId="5" fillId="0" borderId="0" xfId="0" applyFont="1" applyAlignment="1">
      <alignment wrapText="1"/>
    </xf>
    <xf numFmtId="4" fontId="14" fillId="0" borderId="0" xfId="0" applyNumberFormat="1" applyFont="1"/>
    <xf numFmtId="0" fontId="18" fillId="0" borderId="0" xfId="0" applyFont="1" applyAlignment="1">
      <alignment horizontal="center" wrapText="1"/>
    </xf>
    <xf numFmtId="170" fontId="19" fillId="0" borderId="0" xfId="0" applyNumberFormat="1" applyFont="1" applyAlignment="1">
      <alignment horizontal="center" wrapText="1"/>
    </xf>
    <xf numFmtId="170" fontId="20" fillId="0" borderId="0" xfId="0" applyNumberFormat="1" applyFont="1" applyAlignment="1">
      <alignment horizontal="center" wrapText="1"/>
    </xf>
    <xf numFmtId="4" fontId="17" fillId="0" borderId="0" xfId="0" applyNumberFormat="1" applyFont="1"/>
    <xf numFmtId="4" fontId="12" fillId="0" borderId="0" xfId="0" applyNumberFormat="1" applyFont="1"/>
    <xf numFmtId="168" fontId="14" fillId="0" borderId="0" xfId="0" applyNumberFormat="1" applyFont="1"/>
    <xf numFmtId="4" fontId="16" fillId="0" borderId="0" xfId="0" applyNumberFormat="1" applyFont="1"/>
    <xf numFmtId="0" fontId="22" fillId="0" borderId="0" xfId="0" applyFont="1"/>
    <xf numFmtId="170" fontId="22" fillId="0" borderId="0" xfId="0" applyNumberFormat="1" applyFont="1"/>
    <xf numFmtId="0" fontId="23" fillId="0" borderId="0" xfId="0" applyFont="1" applyAlignment="1">
      <alignment horizontal="center" wrapText="1"/>
    </xf>
    <xf numFmtId="2" fontId="22" fillId="0" borderId="0" xfId="0" applyNumberFormat="1" applyFont="1"/>
    <xf numFmtId="0" fontId="21" fillId="0" borderId="0" xfId="0" applyFont="1" applyAlignment="1">
      <alignment horizontal="center" wrapText="1"/>
    </xf>
    <xf numFmtId="170" fontId="9" fillId="0" borderId="0" xfId="0" applyNumberFormat="1" applyFont="1"/>
    <xf numFmtId="2" fontId="9" fillId="0" borderId="0" xfId="0" applyNumberFormat="1" applyFont="1"/>
    <xf numFmtId="4" fontId="15" fillId="2" borderId="0" xfId="0" applyNumberFormat="1" applyFont="1" applyFill="1" applyAlignment="1">
      <alignment horizontal="center" vertical="center" wrapText="1"/>
    </xf>
    <xf numFmtId="0" fontId="24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vertical="center" wrapText="1"/>
    </xf>
    <xf numFmtId="4" fontId="26" fillId="0" borderId="1" xfId="0" applyNumberFormat="1" applyFont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4" fontId="10" fillId="2" borderId="7" xfId="0" applyNumberFormat="1" applyFont="1" applyFill="1" applyBorder="1" applyAlignment="1">
      <alignment horizontal="center" vertical="center" wrapText="1"/>
    </xf>
    <xf numFmtId="4" fontId="10" fillId="2" borderId="2" xfId="0" applyNumberFormat="1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10" fontId="10" fillId="0" borderId="2" xfId="0" applyNumberFormat="1" applyFont="1" applyBorder="1" applyAlignment="1">
      <alignment horizontal="center" vertical="center" wrapText="1"/>
    </xf>
    <xf numFmtId="0" fontId="25" fillId="3" borderId="2" xfId="0" applyFont="1" applyFill="1" applyBorder="1" applyAlignment="1">
      <alignment horizontal="center" vertical="center" wrapText="1"/>
    </xf>
    <xf numFmtId="4" fontId="10" fillId="0" borderId="2" xfId="0" applyNumberFormat="1" applyFont="1" applyBorder="1" applyAlignment="1">
      <alignment horizontal="center" vertical="center" wrapText="1"/>
    </xf>
    <xf numFmtId="4" fontId="5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166" fontId="5" fillId="0" borderId="0" xfId="0" applyNumberFormat="1" applyFont="1" applyAlignment="1">
      <alignment vertical="center"/>
    </xf>
    <xf numFmtId="169" fontId="5" fillId="0" borderId="0" xfId="0" applyNumberFormat="1" applyFont="1" applyAlignment="1">
      <alignment vertical="center"/>
    </xf>
    <xf numFmtId="2" fontId="5" fillId="0" borderId="0" xfId="0" applyNumberFormat="1" applyFont="1" applyAlignment="1">
      <alignment vertical="center"/>
    </xf>
    <xf numFmtId="167" fontId="5" fillId="0" borderId="0" xfId="0" applyNumberFormat="1" applyFont="1" applyAlignment="1">
      <alignment vertical="center"/>
    </xf>
    <xf numFmtId="0" fontId="8" fillId="0" borderId="0" xfId="0" applyFont="1" applyAlignment="1">
      <alignment horizontal="center" vertical="center" wrapText="1"/>
    </xf>
    <xf numFmtId="170" fontId="24" fillId="0" borderId="0" xfId="0" applyNumberFormat="1" applyFont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4" fontId="11" fillId="2" borderId="2" xfId="0" applyNumberFormat="1" applyFont="1" applyFill="1" applyBorder="1" applyAlignment="1">
      <alignment horizontal="center" vertical="center" wrapText="1"/>
    </xf>
    <xf numFmtId="171" fontId="8" fillId="0" borderId="7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25" fillId="3" borderId="6" xfId="0" applyFont="1" applyFill="1" applyBorder="1" applyAlignment="1">
      <alignment horizontal="center" vertical="center" wrapText="1"/>
    </xf>
    <xf numFmtId="0" fontId="25" fillId="3" borderId="4" xfId="0" applyFont="1" applyFill="1" applyBorder="1" applyAlignment="1">
      <alignment horizontal="center" vertical="center" wrapText="1"/>
    </xf>
    <xf numFmtId="0" fontId="25" fillId="3" borderId="7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4" fontId="10" fillId="0" borderId="2" xfId="0" applyNumberFormat="1" applyFont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4" fontId="1" fillId="2" borderId="5" xfId="0" applyNumberFormat="1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left" vertical="center" wrapText="1"/>
    </xf>
    <xf numFmtId="14" fontId="11" fillId="0" borderId="2" xfId="0" applyNumberFormat="1" applyFont="1" applyBorder="1" applyAlignment="1">
      <alignment horizontal="left" vertical="center" wrapText="1"/>
    </xf>
    <xf numFmtId="4" fontId="11" fillId="2" borderId="0" xfId="0" applyNumberFormat="1" applyFont="1" applyFill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1" fillId="0" borderId="6" xfId="0" applyFont="1" applyBorder="1" applyAlignment="1">
      <alignment horizontal="right" vertical="center" wrapText="1"/>
    </xf>
    <xf numFmtId="0" fontId="0" fillId="0" borderId="4" xfId="0" applyFont="1" applyBorder="1" applyAlignment="1">
      <alignment horizontal="right"/>
    </xf>
    <xf numFmtId="0" fontId="0" fillId="0" borderId="7" xfId="0" applyFont="1" applyBorder="1" applyAlignment="1">
      <alignment horizontal="right"/>
    </xf>
    <xf numFmtId="0" fontId="1" fillId="2" borderId="9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9" fillId="3" borderId="2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273503</xdr:colOff>
      <xdr:row>9</xdr:row>
      <xdr:rowOff>491217</xdr:rowOff>
    </xdr:from>
    <xdr:to>
      <xdr:col>8</xdr:col>
      <xdr:colOff>676601</xdr:colOff>
      <xdr:row>9</xdr:row>
      <xdr:rowOff>841260</xdr:rowOff>
    </xdr:to>
    <xdr:pic>
      <xdr:nvPicPr>
        <xdr:cNvPr id="6556" name="Рисунок 1" descr="C:\Temp\KClipboardExport\l41eo45a.gif">
          <a:extLst>
            <a:ext uri="{FF2B5EF4-FFF2-40B4-BE49-F238E27FC236}">
              <a16:creationId xmlns:a16="http://schemas.microsoft.com/office/drawing/2014/main" xmlns="" id="{00000000-0008-0000-0000-00009C1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68182" t="17999" b="24001"/>
        <a:stretch>
          <a:fillRect/>
        </a:stretch>
      </xdr:blipFill>
      <xdr:spPr bwMode="auto">
        <a:xfrm>
          <a:off x="11355160" y="4442731"/>
          <a:ext cx="403098" cy="3500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F0"/>
    <pageSetUpPr fitToPage="1"/>
  </sheetPr>
  <dimension ref="A2:AI49"/>
  <sheetViews>
    <sheetView tabSelected="1" view="pageBreakPreview" zoomScale="70" zoomScaleNormal="80" zoomScaleSheetLayoutView="70" workbookViewId="0">
      <selection activeCell="P8" sqref="P8"/>
    </sheetView>
  </sheetViews>
  <sheetFormatPr defaultRowHeight="15"/>
  <cols>
    <col min="1" max="1" width="6" customWidth="1"/>
    <col min="2" max="2" width="39.7109375" customWidth="1"/>
    <col min="3" max="3" width="19.42578125" customWidth="1"/>
    <col min="4" max="4" width="16.28515625" customWidth="1"/>
    <col min="5" max="5" width="17.28515625" customWidth="1"/>
    <col min="6" max="6" width="21.42578125" customWidth="1"/>
    <col min="7" max="7" width="20.5703125" customWidth="1"/>
    <col min="8" max="8" width="20.7109375" customWidth="1"/>
    <col min="9" max="9" width="14.42578125" customWidth="1"/>
    <col min="10" max="10" width="6.28515625" hidden="1" customWidth="1"/>
    <col min="11" max="11" width="17.7109375" customWidth="1"/>
    <col min="12" max="12" width="16.5703125" customWidth="1"/>
    <col min="13" max="13" width="18.5703125" customWidth="1"/>
    <col min="14" max="14" width="16.85546875" customWidth="1"/>
    <col min="15" max="15" width="19.140625" customWidth="1"/>
    <col min="16" max="16" width="16.42578125" customWidth="1"/>
    <col min="17" max="17" width="15.42578125" customWidth="1"/>
    <col min="18" max="18" width="16" customWidth="1"/>
    <col min="19" max="19" width="16.28515625" customWidth="1"/>
    <col min="20" max="20" width="18" customWidth="1"/>
    <col min="21" max="21" width="20.5703125" customWidth="1"/>
    <col min="23" max="23" width="14.85546875" bestFit="1" customWidth="1"/>
    <col min="24" max="24" width="18.85546875" customWidth="1"/>
    <col min="25" max="25" width="13.140625" customWidth="1"/>
    <col min="26" max="26" width="12.7109375" bestFit="1" customWidth="1"/>
    <col min="27" max="27" width="9.5703125" style="24" bestFit="1" customWidth="1"/>
    <col min="28" max="28" width="12.7109375" bestFit="1" customWidth="1"/>
    <col min="29" max="29" width="11.140625" bestFit="1" customWidth="1"/>
    <col min="30" max="30" width="16.7109375" bestFit="1" customWidth="1"/>
    <col min="31" max="31" width="12.7109375" bestFit="1" customWidth="1"/>
    <col min="33" max="33" width="10.5703125" bestFit="1" customWidth="1"/>
    <col min="34" max="34" width="14.85546875" customWidth="1"/>
    <col min="35" max="35" width="12.7109375" bestFit="1" customWidth="1"/>
  </cols>
  <sheetData>
    <row r="2" spans="1:35" s="5" customFormat="1" ht="26.25">
      <c r="A2" s="75" t="s">
        <v>12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AA2" s="25"/>
    </row>
    <row r="3" spans="1:35" ht="15.7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1:35" ht="39.75" customHeight="1">
      <c r="A4" s="87" t="s">
        <v>14</v>
      </c>
      <c r="B4" s="87"/>
      <c r="C4" s="87"/>
      <c r="D4" s="87"/>
      <c r="E4" s="87"/>
      <c r="F4" s="87"/>
      <c r="G4" s="87"/>
      <c r="H4" s="87"/>
      <c r="I4" s="87"/>
      <c r="J4" s="52"/>
      <c r="K4" s="90" t="s">
        <v>20</v>
      </c>
      <c r="L4" s="90"/>
      <c r="M4" s="90"/>
      <c r="N4" s="90"/>
      <c r="O4" s="90"/>
      <c r="AA4"/>
      <c r="AB4" s="24"/>
    </row>
    <row r="5" spans="1:35" ht="57.75" customHeight="1">
      <c r="A5" s="87" t="s">
        <v>6</v>
      </c>
      <c r="B5" s="87"/>
      <c r="C5" s="87"/>
      <c r="D5" s="87"/>
      <c r="E5" s="87"/>
      <c r="F5" s="87"/>
      <c r="G5" s="87"/>
      <c r="H5" s="87"/>
      <c r="I5" s="87"/>
      <c r="J5" s="52"/>
      <c r="K5" s="90" t="s">
        <v>18</v>
      </c>
      <c r="L5" s="90"/>
      <c r="M5" s="90"/>
      <c r="N5" s="90"/>
      <c r="O5" s="90"/>
      <c r="AA5"/>
      <c r="AB5" s="24"/>
    </row>
    <row r="6" spans="1:35" s="16" customFormat="1" ht="36.75" customHeight="1">
      <c r="A6" s="87" t="s">
        <v>15</v>
      </c>
      <c r="B6" s="87"/>
      <c r="C6" s="87"/>
      <c r="D6" s="87"/>
      <c r="E6" s="87"/>
      <c r="F6" s="87"/>
      <c r="G6" s="87"/>
      <c r="H6" s="87"/>
      <c r="I6" s="87"/>
      <c r="J6" s="52"/>
      <c r="K6" s="90" t="s">
        <v>5</v>
      </c>
      <c r="L6" s="90"/>
      <c r="M6" s="90"/>
      <c r="N6" s="90"/>
      <c r="O6" s="90"/>
      <c r="AB6" s="26"/>
    </row>
    <row r="7" spans="1:35" s="16" customFormat="1" ht="37.5" customHeight="1">
      <c r="A7" s="87" t="s">
        <v>16</v>
      </c>
      <c r="B7" s="87"/>
      <c r="C7" s="87"/>
      <c r="D7" s="87"/>
      <c r="E7" s="87"/>
      <c r="F7" s="87"/>
      <c r="G7" s="87"/>
      <c r="H7" s="87"/>
      <c r="I7" s="87"/>
      <c r="J7" s="52"/>
      <c r="K7" s="91">
        <v>46168</v>
      </c>
      <c r="L7" s="90"/>
      <c r="M7" s="90"/>
      <c r="N7" s="90"/>
      <c r="O7" s="90"/>
      <c r="T7" s="27"/>
      <c r="U7" s="27"/>
      <c r="V7" s="27"/>
      <c r="W7" s="27"/>
      <c r="X7" s="27"/>
      <c r="AB7" s="26"/>
    </row>
    <row r="8" spans="1:35" s="18" customFormat="1" ht="24" customHeight="1">
      <c r="A8" s="17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S8" s="28"/>
      <c r="T8" s="29"/>
      <c r="U8" s="28"/>
      <c r="V8" s="28"/>
      <c r="W8" s="28"/>
      <c r="AA8" s="30"/>
    </row>
    <row r="9" spans="1:35" s="22" customFormat="1" ht="60.75" customHeight="1">
      <c r="A9" s="76" t="s">
        <v>0</v>
      </c>
      <c r="B9" s="78" t="s">
        <v>3</v>
      </c>
      <c r="C9" s="97" t="s">
        <v>13</v>
      </c>
      <c r="D9" s="99" t="s">
        <v>7</v>
      </c>
      <c r="E9" s="100" t="s">
        <v>10</v>
      </c>
      <c r="F9" s="80" t="s">
        <v>9</v>
      </c>
      <c r="G9" s="81"/>
      <c r="H9" s="81"/>
      <c r="I9" s="82"/>
      <c r="J9" s="85"/>
      <c r="K9" s="78" t="s">
        <v>4</v>
      </c>
      <c r="L9" s="84" t="s">
        <v>2</v>
      </c>
      <c r="M9" s="84"/>
      <c r="N9" s="84"/>
      <c r="O9" s="88" t="s">
        <v>17</v>
      </c>
      <c r="S9" s="31"/>
      <c r="T9" s="31"/>
      <c r="U9" s="31"/>
      <c r="V9" s="31"/>
      <c r="W9" s="31"/>
      <c r="AA9" s="32"/>
    </row>
    <row r="10" spans="1:35" s="22" customFormat="1" ht="126" customHeight="1">
      <c r="A10" s="77"/>
      <c r="B10" s="79"/>
      <c r="C10" s="98"/>
      <c r="D10" s="99"/>
      <c r="E10" s="100"/>
      <c r="F10" s="60" t="s">
        <v>21</v>
      </c>
      <c r="G10" s="60" t="s">
        <v>22</v>
      </c>
      <c r="H10" s="60" t="s">
        <v>23</v>
      </c>
      <c r="I10" s="23"/>
      <c r="J10" s="86"/>
      <c r="K10" s="83"/>
      <c r="L10" s="53" t="s">
        <v>11</v>
      </c>
      <c r="M10" s="51" t="s">
        <v>1</v>
      </c>
      <c r="N10" s="51" t="s">
        <v>8</v>
      </c>
      <c r="O10" s="89"/>
      <c r="S10" s="31"/>
      <c r="T10" s="31"/>
      <c r="U10" s="31"/>
      <c r="V10" s="31"/>
      <c r="W10" s="31"/>
      <c r="X10" s="33"/>
      <c r="Y10" s="34"/>
      <c r="AA10" s="32"/>
    </row>
    <row r="11" spans="1:35" s="63" customFormat="1" ht="89.25" customHeight="1">
      <c r="A11" s="54">
        <v>1</v>
      </c>
      <c r="B11" s="55" t="s">
        <v>20</v>
      </c>
      <c r="C11" s="55" t="s">
        <v>24</v>
      </c>
      <c r="D11" s="55" t="s">
        <v>19</v>
      </c>
      <c r="E11" s="74">
        <v>433.33400999999998</v>
      </c>
      <c r="F11" s="56">
        <v>845.65</v>
      </c>
      <c r="G11" s="57">
        <v>1000.74</v>
      </c>
      <c r="H11" s="61">
        <v>920</v>
      </c>
      <c r="I11" s="61">
        <f>SUM(F11:H11)</f>
        <v>2766.39</v>
      </c>
      <c r="J11" s="56"/>
      <c r="K11" s="58">
        <v>3</v>
      </c>
      <c r="L11" s="61">
        <f>AVERAGE(F11:H11)</f>
        <v>922.13</v>
      </c>
      <c r="M11" s="61">
        <f>STDEV(F11:H11)</f>
        <v>77.569999999999993</v>
      </c>
      <c r="N11" s="59">
        <f>M11/L11</f>
        <v>8.4099999999999994E-2</v>
      </c>
      <c r="O11" s="57">
        <f>E11*L11</f>
        <v>399590.29</v>
      </c>
      <c r="P11" s="62">
        <f>E11*F11</f>
        <v>366448.91</v>
      </c>
      <c r="Q11" s="63">
        <f>E11*G11</f>
        <v>433654.67716740002</v>
      </c>
      <c r="R11" s="63">
        <f>E11*H11</f>
        <v>398667.2892</v>
      </c>
      <c r="S11" s="64"/>
      <c r="T11" s="65"/>
      <c r="U11" s="66"/>
      <c r="V11" s="66"/>
      <c r="W11" s="67"/>
      <c r="X11" s="62"/>
      <c r="Y11" s="62"/>
      <c r="Z11" s="68"/>
      <c r="AA11" s="69"/>
      <c r="AB11" s="70"/>
      <c r="AC11" s="71"/>
      <c r="AD11" s="71"/>
      <c r="AE11" s="71"/>
      <c r="AH11" s="62"/>
      <c r="AI11" s="62"/>
    </row>
    <row r="12" spans="1:35" s="16" customFormat="1" ht="24" customHeight="1">
      <c r="A12" s="94" t="s">
        <v>25</v>
      </c>
      <c r="B12" s="95"/>
      <c r="C12" s="95"/>
      <c r="D12" s="95"/>
      <c r="E12" s="95"/>
      <c r="F12" s="95"/>
      <c r="G12" s="95"/>
      <c r="H12" s="95"/>
      <c r="I12" s="95"/>
      <c r="J12" s="95"/>
      <c r="K12" s="95"/>
      <c r="L12" s="95"/>
      <c r="M12" s="95"/>
      <c r="N12" s="96"/>
      <c r="O12" s="73">
        <f>SUM(O11:O11)</f>
        <v>399590.29</v>
      </c>
      <c r="P12" s="40">
        <f>SUM(P11:P11)</f>
        <v>366448.91</v>
      </c>
      <c r="Q12" s="40">
        <f>SUM(Q11:Q11)</f>
        <v>433654.68</v>
      </c>
      <c r="R12" s="40">
        <f>SUM(R11:R11)</f>
        <v>398667.29</v>
      </c>
      <c r="S12" s="27"/>
      <c r="T12" s="27"/>
      <c r="U12" s="27"/>
      <c r="V12" s="27"/>
      <c r="W12" s="27"/>
      <c r="X12" s="39"/>
      <c r="Z12" s="40"/>
      <c r="AA12" s="26"/>
      <c r="AI12" s="40"/>
    </row>
    <row r="13" spans="1:35" s="18" customFormat="1" ht="17.25">
      <c r="A13" s="101" t="s">
        <v>26</v>
      </c>
      <c r="B13" s="102"/>
      <c r="C13" s="102"/>
      <c r="D13" s="102"/>
      <c r="E13" s="102"/>
      <c r="F13" s="102"/>
      <c r="G13" s="102"/>
      <c r="H13" s="102"/>
      <c r="I13" s="102"/>
      <c r="J13" s="102"/>
      <c r="K13" s="102"/>
      <c r="L13" s="102"/>
      <c r="M13" s="102"/>
      <c r="N13" s="103"/>
      <c r="O13" s="72">
        <v>397700</v>
      </c>
      <c r="Q13" s="28"/>
      <c r="S13" s="28"/>
      <c r="T13" s="28"/>
      <c r="U13" s="28"/>
      <c r="V13" s="28"/>
      <c r="W13" s="28"/>
      <c r="AA13" s="30"/>
      <c r="AB13" s="35"/>
      <c r="AD13" s="41"/>
      <c r="AE13" s="35"/>
      <c r="AI13" s="40"/>
    </row>
    <row r="14" spans="1:35" s="16" customFormat="1" ht="17.25">
      <c r="N14" s="19"/>
      <c r="O14" s="20"/>
      <c r="S14" s="27"/>
      <c r="T14" s="27"/>
      <c r="U14" s="27"/>
      <c r="V14" s="27"/>
      <c r="W14" s="27"/>
      <c r="AA14" s="26"/>
      <c r="AB14" s="35"/>
      <c r="AD14" s="40"/>
      <c r="AE14" s="40"/>
    </row>
    <row r="15" spans="1:35" s="16" customFormat="1" ht="17.25">
      <c r="N15" s="21"/>
      <c r="O15" s="20"/>
      <c r="S15" s="27"/>
      <c r="T15" s="27"/>
      <c r="U15" s="27"/>
      <c r="V15" s="27"/>
      <c r="W15" s="27"/>
      <c r="AA15" s="26"/>
      <c r="AB15" s="35"/>
      <c r="AD15" s="40"/>
      <c r="AE15" s="40"/>
    </row>
    <row r="16" spans="1:35" ht="17.25">
      <c r="U16" s="92"/>
      <c r="V16" s="93"/>
      <c r="W16" s="93"/>
      <c r="X16" s="4"/>
    </row>
    <row r="17" spans="6:35" ht="17.25">
      <c r="U17" s="92"/>
      <c r="V17" s="93"/>
      <c r="W17" s="93"/>
      <c r="X17" s="4"/>
    </row>
    <row r="18" spans="6:35" ht="17.25">
      <c r="O18" s="4"/>
      <c r="U18" s="92"/>
      <c r="V18" s="93"/>
      <c r="W18" s="93"/>
      <c r="X18" s="4"/>
    </row>
    <row r="19" spans="6:35">
      <c r="X19" s="42"/>
      <c r="AB19" s="9"/>
      <c r="AC19" s="9"/>
      <c r="AD19" s="9"/>
    </row>
    <row r="20" spans="6:35" ht="16.5">
      <c r="F20" s="50"/>
      <c r="G20" s="50"/>
      <c r="H20" s="50"/>
      <c r="I20" s="16"/>
      <c r="Z20" s="36"/>
      <c r="AA20" s="37"/>
      <c r="AB20" s="9"/>
      <c r="AC20" s="9"/>
      <c r="AD20" s="9"/>
    </row>
    <row r="21" spans="6:35" ht="16.5">
      <c r="F21" s="50"/>
      <c r="G21" s="50"/>
      <c r="H21" s="50"/>
      <c r="I21" s="16"/>
      <c r="Z21" s="36"/>
      <c r="AA21" s="38"/>
      <c r="AB21" s="9"/>
      <c r="AC21" s="9"/>
      <c r="AD21" s="9"/>
    </row>
    <row r="22" spans="6:35">
      <c r="F22" s="50"/>
      <c r="G22" s="50"/>
      <c r="H22" s="50"/>
      <c r="Z22" s="36"/>
      <c r="AA22" s="38"/>
      <c r="AB22" s="9"/>
      <c r="AC22" s="9"/>
      <c r="AD22" s="9"/>
    </row>
    <row r="23" spans="6:35">
      <c r="F23" s="4"/>
      <c r="G23" s="4"/>
      <c r="H23" s="4"/>
      <c r="I23" s="9"/>
      <c r="AB23" s="9"/>
      <c r="AC23" s="9"/>
      <c r="AD23" s="42"/>
    </row>
    <row r="25" spans="6:35">
      <c r="AD25" s="4"/>
    </row>
    <row r="26" spans="6:35" ht="17.25">
      <c r="Z26" s="36"/>
      <c r="AA26" s="35"/>
      <c r="AB26" s="4"/>
    </row>
    <row r="27" spans="6:35" ht="17.25">
      <c r="Z27" s="36"/>
      <c r="AA27" s="35"/>
      <c r="AB27" s="4"/>
    </row>
    <row r="28" spans="6:35" ht="17.25">
      <c r="Z28" s="36"/>
      <c r="AA28" s="35"/>
      <c r="AB28" s="4"/>
    </row>
    <row r="29" spans="6:35">
      <c r="AB29" s="4"/>
    </row>
    <row r="31" spans="6:35">
      <c r="Y31" s="43"/>
      <c r="Z31" s="43"/>
      <c r="AA31" s="44"/>
      <c r="AB31" s="43"/>
      <c r="AC31" s="43"/>
      <c r="AD31" s="43"/>
      <c r="AE31" s="43"/>
      <c r="AF31" s="43"/>
      <c r="AG31" s="43"/>
      <c r="AH31" s="43"/>
      <c r="AI31" s="43"/>
    </row>
    <row r="32" spans="6:35">
      <c r="Y32" s="43"/>
      <c r="Z32" s="45"/>
      <c r="AA32" s="44"/>
      <c r="AB32" s="46"/>
      <c r="AC32" s="46"/>
      <c r="AD32" s="43"/>
      <c r="AE32" s="46"/>
      <c r="AF32" s="43"/>
      <c r="AG32" s="46"/>
      <c r="AH32" s="46"/>
      <c r="AI32" s="43"/>
    </row>
    <row r="33" spans="25:35">
      <c r="Y33" s="43"/>
      <c r="Z33" s="45"/>
      <c r="AA33" s="44"/>
      <c r="AB33" s="46"/>
      <c r="AC33" s="46"/>
      <c r="AD33" s="43"/>
      <c r="AE33" s="46"/>
      <c r="AF33" s="43"/>
      <c r="AG33" s="46"/>
      <c r="AH33" s="46"/>
      <c r="AI33" s="43"/>
    </row>
    <row r="34" spans="25:35">
      <c r="Y34" s="43"/>
      <c r="Z34" s="45"/>
      <c r="AA34" s="44"/>
      <c r="AB34" s="46"/>
      <c r="AC34" s="46"/>
      <c r="AD34" s="43"/>
      <c r="AE34" s="46"/>
      <c r="AF34" s="43"/>
      <c r="AG34" s="46"/>
      <c r="AH34" s="46"/>
      <c r="AI34" s="43"/>
    </row>
    <row r="35" spans="25:35">
      <c r="Y35" s="43"/>
      <c r="Z35" s="43"/>
      <c r="AA35" s="44"/>
      <c r="AB35" s="43"/>
      <c r="AC35" s="43"/>
      <c r="AD35" s="43"/>
      <c r="AE35" s="43"/>
      <c r="AF35" s="43"/>
      <c r="AG35" s="43"/>
      <c r="AH35" s="43"/>
      <c r="AI35" s="43"/>
    </row>
    <row r="36" spans="25:35">
      <c r="Y36" s="43"/>
      <c r="Z36" s="43"/>
      <c r="AA36" s="44"/>
      <c r="AB36" s="43"/>
      <c r="AC36" s="46"/>
      <c r="AD36" s="43"/>
      <c r="AE36" s="43"/>
      <c r="AF36" s="43"/>
      <c r="AG36" s="43"/>
      <c r="AH36" s="43"/>
      <c r="AI36" s="43"/>
    </row>
    <row r="37" spans="25:35">
      <c r="AC37" s="9"/>
    </row>
    <row r="38" spans="25:35">
      <c r="AC38" s="9"/>
    </row>
    <row r="39" spans="25:35">
      <c r="AC39" s="9"/>
    </row>
    <row r="41" spans="25:35">
      <c r="Z41" s="47"/>
      <c r="AA41" s="48"/>
      <c r="AB41" s="49"/>
      <c r="AC41" s="49"/>
      <c r="AD41" s="49"/>
      <c r="AG41" s="47"/>
      <c r="AH41" s="4"/>
    </row>
    <row r="42" spans="25:35">
      <c r="Z42" s="47"/>
      <c r="AA42" s="48"/>
      <c r="AB42" s="49"/>
      <c r="AC42" s="49"/>
      <c r="AD42" s="49"/>
      <c r="AG42" s="47"/>
      <c r="AH42" s="4"/>
    </row>
    <row r="43" spans="25:35">
      <c r="Z43" s="47"/>
      <c r="AA43" s="48"/>
      <c r="AB43" s="49"/>
      <c r="AC43" s="49"/>
      <c r="AD43" s="49"/>
      <c r="AG43" s="47"/>
      <c r="AH43" s="4"/>
    </row>
    <row r="44" spans="25:35">
      <c r="Z44" s="7"/>
      <c r="AA44" s="48"/>
      <c r="AB44" s="49"/>
      <c r="AC44" s="49"/>
      <c r="AD44" s="49"/>
      <c r="AH44" s="4"/>
    </row>
    <row r="46" spans="25:35">
      <c r="Z46" s="47"/>
      <c r="AA46" s="48"/>
      <c r="AB46" s="49"/>
      <c r="AC46" s="49"/>
      <c r="AD46" s="49"/>
      <c r="AG46" s="4"/>
    </row>
    <row r="47" spans="25:35">
      <c r="Z47" s="47"/>
      <c r="AA47" s="48"/>
      <c r="AB47" s="49"/>
      <c r="AC47" s="49"/>
      <c r="AD47" s="49"/>
      <c r="AG47" s="4"/>
    </row>
    <row r="48" spans="25:35">
      <c r="Z48" s="47"/>
      <c r="AA48" s="48"/>
      <c r="AB48" s="49"/>
      <c r="AC48" s="49"/>
      <c r="AD48" s="49"/>
      <c r="AG48" s="4"/>
    </row>
    <row r="49" spans="26:33">
      <c r="Z49" s="7"/>
      <c r="AA49" s="48"/>
      <c r="AB49" s="49"/>
      <c r="AC49" s="49"/>
      <c r="AD49" s="49"/>
      <c r="AG49" s="4"/>
    </row>
  </sheetData>
  <mergeCells count="24">
    <mergeCell ref="U16:W16"/>
    <mergeCell ref="U17:W17"/>
    <mergeCell ref="U18:W18"/>
    <mergeCell ref="A12:N12"/>
    <mergeCell ref="C9:C10"/>
    <mergeCell ref="D9:D10"/>
    <mergeCell ref="E9:E10"/>
    <mergeCell ref="A13:N13"/>
    <mergeCell ref="A2:O2"/>
    <mergeCell ref="A9:A10"/>
    <mergeCell ref="B9:B10"/>
    <mergeCell ref="F9:I9"/>
    <mergeCell ref="K9:K10"/>
    <mergeCell ref="L9:N9"/>
    <mergeCell ref="J9:J10"/>
    <mergeCell ref="A4:I4"/>
    <mergeCell ref="A5:I5"/>
    <mergeCell ref="O9:O10"/>
    <mergeCell ref="K4:O4"/>
    <mergeCell ref="K5:O5"/>
    <mergeCell ref="K6:O6"/>
    <mergeCell ref="K7:O7"/>
    <mergeCell ref="A6:I6"/>
    <mergeCell ref="A7:I7"/>
  </mergeCells>
  <phoneticPr fontId="0" type="noConversion"/>
  <pageMargins left="0.47244094488188981" right="0.15748031496062992" top="0.57999999999999996" bottom="0.31496062992125984" header="0.55118110236220474" footer="0"/>
  <pageSetup paperSize="9" scale="5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4:N12"/>
  <sheetViews>
    <sheetView workbookViewId="0">
      <selection activeCell="I29" sqref="I29"/>
    </sheetView>
  </sheetViews>
  <sheetFormatPr defaultRowHeight="15"/>
  <cols>
    <col min="1" max="1" width="14.28515625" customWidth="1"/>
    <col min="3" max="3" width="15.7109375" customWidth="1"/>
    <col min="4" max="4" width="14.28515625" customWidth="1"/>
    <col min="5" max="5" width="14" customWidth="1"/>
    <col min="6" max="6" width="14.28515625" customWidth="1"/>
    <col min="7" max="7" width="16" customWidth="1"/>
    <col min="9" max="9" width="16.28515625" customWidth="1"/>
    <col min="12" max="12" width="22.28515625" customWidth="1"/>
    <col min="14" max="14" width="13.7109375" customWidth="1"/>
  </cols>
  <sheetData>
    <row r="4" spans="1:14">
      <c r="A4" s="6">
        <v>6700</v>
      </c>
      <c r="B4" s="3">
        <v>41.46</v>
      </c>
      <c r="C4" s="2">
        <f>A4*B4</f>
        <v>277782</v>
      </c>
      <c r="D4">
        <f>B4*H4</f>
        <v>41.445697844796001</v>
      </c>
      <c r="E4">
        <f>A4*D4</f>
        <v>277686.17556013301</v>
      </c>
      <c r="F4">
        <v>41.445700000000002</v>
      </c>
      <c r="G4" s="8">
        <f>A4*F4</f>
        <v>277686.19</v>
      </c>
      <c r="H4">
        <f>I4/C6</f>
        <v>0.999655037259912</v>
      </c>
      <c r="I4" s="7">
        <v>599365.17000000004</v>
      </c>
      <c r="L4">
        <v>41.445697844796001</v>
      </c>
      <c r="N4" s="8">
        <v>277686.19</v>
      </c>
    </row>
    <row r="5" spans="1:14">
      <c r="A5" s="6">
        <v>7000</v>
      </c>
      <c r="B5" s="3">
        <v>45.97</v>
      </c>
      <c r="C5" s="2">
        <f>A5*B5</f>
        <v>321790</v>
      </c>
      <c r="D5">
        <f>B5*H5</f>
        <v>45.954142062838201</v>
      </c>
      <c r="E5">
        <f>A5*D5</f>
        <v>321678.99443986698</v>
      </c>
      <c r="F5">
        <v>45.954140000000002</v>
      </c>
      <c r="G5" s="8">
        <f>A5*F5</f>
        <v>321678.98</v>
      </c>
      <c r="H5">
        <v>0.999655037259912</v>
      </c>
      <c r="L5">
        <v>45.954142062838201</v>
      </c>
      <c r="N5" s="8">
        <v>321678.98</v>
      </c>
    </row>
    <row r="6" spans="1:14">
      <c r="C6" s="4">
        <f>SUM(C4:C5)</f>
        <v>599572</v>
      </c>
      <c r="E6">
        <f>SUM(E4:E5)</f>
        <v>599365.17000000004</v>
      </c>
      <c r="G6" s="9">
        <f>SUM(G4:G5)</f>
        <v>599365.17000000004</v>
      </c>
      <c r="N6" s="8">
        <f>SUM(N4:N5)</f>
        <v>599365.17000000004</v>
      </c>
    </row>
    <row r="9" spans="1:14" ht="15.75" thickBot="1"/>
    <row r="10" spans="1:14" ht="16.5" thickBot="1">
      <c r="E10" s="10">
        <v>6700</v>
      </c>
      <c r="F10" s="11">
        <v>41.445700000000002</v>
      </c>
      <c r="G10" s="12">
        <v>277686.19</v>
      </c>
      <c r="I10">
        <f>E10*F10</f>
        <v>277686.19</v>
      </c>
      <c r="J10">
        <f>G10-I10</f>
        <v>0</v>
      </c>
    </row>
    <row r="11" spans="1:14" ht="16.5" thickBot="1">
      <c r="E11" s="13">
        <v>7000</v>
      </c>
      <c r="F11" s="14">
        <v>45.954140000000002</v>
      </c>
      <c r="G11" s="15">
        <v>321678.98</v>
      </c>
      <c r="I11">
        <f>E11*F11</f>
        <v>321678.98</v>
      </c>
      <c r="J11">
        <f>G11-I11</f>
        <v>0</v>
      </c>
    </row>
    <row r="12" spans="1:14">
      <c r="I12">
        <f>SUM(I10:I11)</f>
        <v>599365.17000000004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НМЦК</vt:lpstr>
      <vt:lpstr>Лист1</vt:lpstr>
      <vt:lpstr>НМЦК!Область_печати</vt:lpstr>
    </vt:vector>
  </TitlesOfParts>
  <Company>organization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iluhina</dc:creator>
  <cp:lastModifiedBy>yurnovaag</cp:lastModifiedBy>
  <cp:lastPrinted>2026-05-28T07:27:32Z</cp:lastPrinted>
  <dcterms:created xsi:type="dcterms:W3CDTF">2011-08-15T06:57:36Z</dcterms:created>
  <dcterms:modified xsi:type="dcterms:W3CDTF">2026-05-28T10:15:13Z</dcterms:modified>
</cp:coreProperties>
</file>