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2" sheetId="1" state="visible" r:id="rId3"/>
    <sheet name="Лист3" sheetId="2" state="visible" r:id="rId4"/>
  </sheets>
  <definedNames>
    <definedName function="false" hidden="false" localSheetId="0" name="_xlnm.Print_Area" vbProcedure="false">Лист2!$A$1:$WFT$20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<sst xmlns="http://schemas.openxmlformats.org/spreadsheetml/2006/main" count="59" uniqueCount="50">
  <si>
    <t xml:space="preserve">Приложение № 2
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</si>
  <si>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</si>
  <si>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 xml:space="preserve">Основные характеристики объекта закупки</t>
  </si>
  <si>
    <t xml:space="preserve">№ п/п</t>
  </si>
  <si>
    <t xml:space="preserve">Наименование</t>
  </si>
  <si>
    <t xml:space="preserve">Характеристики объекта закупки</t>
  </si>
  <si>
    <t xml:space="preserve">Кол-во позиций (всего)</t>
  </si>
  <si>
    <t xml:space="preserve">Единица измерения</t>
  </si>
  <si>
    <t xml:space="preserve">Оказание услуг по изготовлению экспертного заключения о техническом состоянии (осмотре/оценке), стоимости восстановления и возможности дальнейшей эксплуатации транспортных средств ГУФССП России по г. Москве</t>
  </si>
  <si>
    <t xml:space="preserve">В соответствии с описанием объекта закупки (Техническое задание - Приложение № 1)</t>
  </si>
  <si>
    <t xml:space="preserve">см. таблицу</t>
  </si>
  <si>
    <t xml:space="preserve">В соответствии с Общероссийским классификатором единиц измерения (ОКЕИ) ОК 015-94 (МК 002-97) (Постановление Госстандарта РФ 26.12.1994 №366</t>
  </si>
  <si>
    <t xml:space="preserve">Используемый метод определения начальной (максимальной) цены контракта (далее - НМЦК), обоснование его применения</t>
  </si>
  <si>
    <t xml:space="preserve">НМЦК была определена методом сопоставимых рыночных цен (анализа рынка) в соответствии с приказом Минэкономразвития России № 567 от 02.10.2013 «Об утверждении методических рекомендаций по применению методов определения (начальной) максимальной цены, цены контракта, заключаемого с единственным поставщиком (подрядчиком, исполнителем)».</t>
  </si>
  <si>
    <t xml:space="preserve">Расчетные формулы</t>
  </si>
  <si>
    <t xml:space="preserve">начальная (максимальная) цена контракта,  определяемая методом сопоставимых рыночных цен (анализ рынка)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</si>
  <si>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услуг, с учетом различий в характеристиках товаров, коммерческих и (или) финансовых условий поставок товаров, работ, услуг</t>
  </si>
  <si>
    <t xml:space="preserve">средняя арифметическая величина цены единицы товара, работы, услуги - &lt;ц&gt; </t>
  </si>
  <si>
    <t xml:space="preserve">отношение суммы цен единицы товара, указанных во всех ценовых предложениях к количеству полученных ценовых предложений</t>
  </si>
  <si>
    <r>
      <rPr>
        <sz val="12"/>
        <color rgb="FF000000"/>
        <rFont val="Times New Roman"/>
        <family val="1"/>
        <charset val="204"/>
      </rPr>
      <t xml:space="preserve">среднее квадратичное отклонение </t>
    </r>
    <r>
      <rPr>
        <sz val="16"/>
        <color rgb="FF000000"/>
        <rFont val="Times New Roman"/>
        <family val="1"/>
        <charset val="204"/>
      </rPr>
      <t xml:space="preserve">σ</t>
    </r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</si>
  <si>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</si>
  <si>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 xml:space="preserve">коэффициент вариации V</t>
  </si>
  <si>
    <t xml:space="preserve">Совокупность цен принимается однородной при значении коэффициента вариации менее 33%</t>
  </si>
  <si>
    <t xml:space="preserve">начальная (максимальная) цена контракта для каждого предмета закупки (рыночная стоимость)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</si>
  <si>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</t>
  </si>
  <si>
    <t xml:space="preserve">Начальная (максимальная) цена контракта</t>
  </si>
  <si>
    <t xml:space="preserve">сумма НМЦК всех предметов закупки</t>
  </si>
  <si>
    <t xml:space="preserve">Дата составления</t>
  </si>
  <si>
    <t xml:space="preserve">Наименование товара, работ, услуг</t>
  </si>
  <si>
    <t xml:space="preserve">Объем</t>
  </si>
  <si>
    <t xml:space="preserve">Ценовое предложение № 175091 от 01.06.2026    </t>
  </si>
  <si>
    <t xml:space="preserve">Ценовое предложение № 333/06/26 от 01.06.2026 </t>
  </si>
  <si>
    <t xml:space="preserve">Ценовое предложение № 197 от 01.06.2026 </t>
  </si>
  <si>
    <t xml:space="preserve">Ценовое предложение № Вх.№ от </t>
  </si>
  <si>
    <t xml:space="preserve">Ценовое предложение №4</t>
  </si>
  <si>
    <t xml:space="preserve">Ценовое предложение №5</t>
  </si>
  <si>
    <t xml:space="preserve">Средн. арифм.</t>
  </si>
  <si>
    <t xml:space="preserve">Кол-во источников</t>
  </si>
  <si>
    <t xml:space="preserve">Сред.квадр.откл. σ=</t>
  </si>
  <si>
    <t xml:space="preserve">Коэфф вариации V=</t>
  </si>
  <si>
    <t xml:space="preserve">Совокупность значений</t>
  </si>
  <si>
    <t xml:space="preserve">Рыночная стоимость</t>
  </si>
  <si>
    <t xml:space="preserve">НМЦК по ПРИКАЗУ 698</t>
  </si>
  <si>
    <t xml:space="preserve">Ед.изм.</t>
  </si>
  <si>
    <t xml:space="preserve">Кол-во</t>
  </si>
  <si>
    <t xml:space="preserve">Цена за ед.изм.</t>
  </si>
  <si>
    <t xml:space="preserve">шт</t>
  </si>
  <si>
    <t xml:space="preserve">В соответствии с приказом Минэкономразвития России от 02.10.2013 N 567, а также во избежание сговора участников размещения заказа и нарушения статьи 11 Федерального закона № 135-ФЗ от 26.07.2006 года «О защите конкуренции», Заказчик не указывает сведения о потенциальных поставщиках, сделавших коммерческие предложения. Данные сведения хранятся у Заказчика.</t>
  </si>
  <si>
    <r>
      <rPr>
        <sz val="12"/>
        <rFont val="Calibri"/>
        <family val="2"/>
        <charset val="204"/>
      </rPr>
      <t xml:space="preserve">ПРИКАЗОМ ФЕДЕРАЛЬНОЙ СЛУЖБЫ СУДЕБНЫХ ПРИСТАВОВ от 23 декабря 2014 г. N 698 ОБ УТВЕРЖДЕНИИ РАСЧЕТНО-НОРМАТИВНЫХ ЗАТРАТ НА ОБЕСПЕЧЕНИЕ ДЕЯТЕЛЬНОСТИ ТЕРРИТОРИАЛЬНЫХ ОРГАНОВ ФЕДЕРАЛЬНОЙ СЛУЖБЫ СУДЕБНЫХ ПРИСТАВОВ И ПОДВЕДОМСТВЕННОГО КАЗЕННОГО УЧРЕЖДЕНИЯ</t>
    </r>
    <r>
      <rPr>
        <sz val="12"/>
        <color rgb="FFCE181E"/>
        <rFont val="Calibri"/>
        <family val="2"/>
        <charset val="204"/>
      </rPr>
      <t xml:space="preserve"> </t>
    </r>
  </si>
  <si>
    <r>
      <rPr>
        <b val="true"/>
        <sz val="12"/>
        <color rgb="FFFF0000"/>
        <rFont val="Times New Roman"/>
        <family val="1"/>
      </rPr>
      <t xml:space="preserve">*НМЦК определена на основании п.п. 9 п. 1 ст. 42 Федерального закона от 05.04.2013 № 44-ФЗ "О контрактной системе в сфере осуществления закупок товаров, работ, услуг для государственных и муниципальных нужд" и в соответствии с доведенными лимитами бюджетных средств и составляет </t>
    </r>
    <r>
      <rPr>
        <b val="true"/>
        <u val="single"/>
        <sz val="12"/>
        <color rgb="FFFF0000"/>
        <rFont val="Times New Roman"/>
        <family val="1"/>
      </rPr>
      <t xml:space="preserve">114 000,00 (Сто четырнадцать тысяч) рублей 00 копеек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</si>
</sst>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_р_."/>
    <numFmt numFmtId="166" formatCode="dd/mm/yyyy"/>
    <numFmt numFmtId="167" formatCode="#,##0.00"/>
    <numFmt numFmtId="168" formatCode="General"/>
  </numFmts>
  <fonts count="1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</font>
    <font>
      <sz val="11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color rgb="FFCE181E"/>
      <name val="Times New Roman"/>
      <family val="1"/>
      <charset val="204"/>
    </font>
    <font>
      <sz val="12"/>
      <name val="Calibri"/>
      <family val="2"/>
      <charset val="204"/>
    </font>
    <font>
      <sz val="12"/>
      <color rgb="FFCE181E"/>
      <name val="Calibri"/>
      <family val="2"/>
      <charset val="204"/>
    </font>
    <font>
      <b val="true"/>
      <sz val="12"/>
      <color rgb="FFFF0000"/>
      <name val="Times New Roman"/>
      <family val="1"/>
    </font>
    <font>
      <b val="true"/>
      <u val="single"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6B9B8"/>
        <bgColor rgb="FFFAC090"/>
      </patternFill>
    </fill>
    <fill>
      <patternFill patternType="solid">
        <fgColor rgb="FFFAC090"/>
        <bgColor rgb="FFE6B9B8"/>
      </patternFill>
    </fill>
    <fill>
      <patternFill patternType="solid">
        <fgColor rgb="FFFFF2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Calibri"/>
        <charset val="204"/>
        <family val="2"/>
        <color rgb="FF000000"/>
      </font>
    </dxf>
    <dxf>
      <font>
        <name val="Calibri"/>
        <charset val="204"/>
        <family val="2"/>
        <color rgb="FF000000"/>
      </font>
    </dxf>
    <dxf>
      <font>
        <name val="Calibri"/>
        <charset val="204"/>
        <family val="2"/>
        <color rgb="FF000000"/>
      </font>
    </dxf>
    <dxf>
      <font>
        <name val="Calibri"/>
        <charset val="204"/>
        <family val="2"/>
        <color rgb="FF000000"/>
      </font>
    </dxf>
    <dxf>
      <font>
        <name val="Calibri"/>
        <charset val="204"/>
        <family val="2"/>
        <color rgb="FF000000"/>
      </font>
    </dxf>
  </dxf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44280</xdr:colOff>
      <xdr:row>9</xdr:row>
      <xdr:rowOff>22320</xdr:rowOff>
    </xdr:from>
    <xdr:to>
      <xdr:col>4</xdr:col>
      <xdr:colOff>1077840</xdr:colOff>
      <xdr:row>9</xdr:row>
      <xdr:rowOff>690120</xdr:rowOff>
    </xdr:to>
    <xdr:pic>
      <xdr:nvPicPr>
        <xdr:cNvPr id="0" name="Рисунок 10" descr=""/>
        <xdr:cNvPicPr/>
      </xdr:nvPicPr>
      <xdr:blipFill>
        <a:blip r:embed="rId1"/>
        <a:stretch/>
      </xdr:blipFill>
      <xdr:spPr>
        <a:xfrm>
          <a:off x="5129280" y="4851360"/>
          <a:ext cx="2153160" cy="667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</xdr:col>
      <xdr:colOff>0</xdr:colOff>
      <xdr:row>10</xdr:row>
      <xdr:rowOff>720</xdr:rowOff>
    </xdr:from>
    <xdr:to>
      <xdr:col>4</xdr:col>
      <xdr:colOff>614160</xdr:colOff>
      <xdr:row>10</xdr:row>
      <xdr:rowOff>426240</xdr:rowOff>
    </xdr:to>
    <xdr:pic>
      <xdr:nvPicPr>
        <xdr:cNvPr id="1" name="Рисунок 11" descr=""/>
        <xdr:cNvPicPr/>
      </xdr:nvPicPr>
      <xdr:blipFill>
        <a:blip r:embed="rId2"/>
        <a:stretch/>
      </xdr:blipFill>
      <xdr:spPr>
        <a:xfrm>
          <a:off x="5085000" y="5544360"/>
          <a:ext cx="1733760" cy="425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</xdr:col>
      <xdr:colOff>576720</xdr:colOff>
      <xdr:row>7</xdr:row>
      <xdr:rowOff>72360</xdr:rowOff>
    </xdr:from>
    <xdr:to>
      <xdr:col>5</xdr:col>
      <xdr:colOff>357840</xdr:colOff>
      <xdr:row>7</xdr:row>
      <xdr:rowOff>601920</xdr:rowOff>
    </xdr:to>
    <xdr:pic>
      <xdr:nvPicPr>
        <xdr:cNvPr id="2" name="Рисунок 12" descr=""/>
        <xdr:cNvPicPr/>
      </xdr:nvPicPr>
      <xdr:blipFill>
        <a:blip r:embed="rId3"/>
        <a:stretch/>
      </xdr:blipFill>
      <xdr:spPr>
        <a:xfrm>
          <a:off x="5661720" y="3101400"/>
          <a:ext cx="2159280" cy="52956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K27"/>
  <sheetViews>
    <sheetView showFormulas="false" showGridLines="true" showRowColHeaders="true" showZeros="true" rightToLeft="false" tabSelected="true" showOutlineSymbols="true" defaultGridColor="true" view="normal" topLeftCell="A10" colorId="64" zoomScale="85" zoomScaleNormal="85" zoomScalePageLayoutView="100" workbookViewId="0">
      <selection pane="topLeft" activeCell="E27" activeCellId="0" sqref="E27"/>
    </sheetView>
  </sheetViews>
  <sheetFormatPr defaultColWidth="8.6796875" defaultRowHeight="14.35" zeroHeight="false" outlineLevelRow="0" outlineLevelCol="0"/>
  <cols>
    <col collapsed="false" customWidth="true" hidden="false" outlineLevel="0" max="1" min="1" style="1" width="9.42"/>
    <col collapsed="false" customWidth="true" hidden="false" outlineLevel="0" max="2" min="2" style="1" width="47.57"/>
    <col collapsed="false" customWidth="true" hidden="false" outlineLevel="0" max="3" min="3" style="1" width="15.15"/>
    <col collapsed="false" customWidth="true" hidden="false" outlineLevel="0" max="4" min="4" style="1" width="15.88"/>
    <col collapsed="false" customWidth="true" hidden="false" outlineLevel="0" max="7" min="5" style="1" width="17.86"/>
    <col collapsed="false" customWidth="true" hidden="false" outlineLevel="0" max="8" min="8" style="1" width="18.29"/>
    <col collapsed="false" customWidth="true" hidden="true" outlineLevel="0" max="9" min="9" style="1" width="14.15"/>
    <col collapsed="false" customWidth="true" hidden="true" outlineLevel="0" max="10" min="10" style="1" width="14.28"/>
    <col collapsed="false" customWidth="true" hidden="false" outlineLevel="0" max="11" min="11" style="1" width="17"/>
    <col collapsed="false" customWidth="true" hidden="false" outlineLevel="0" max="12" min="12" style="1" width="14.86"/>
    <col collapsed="false" customWidth="true" hidden="false" outlineLevel="0" max="13" min="13" style="1" width="13.43"/>
    <col collapsed="false" customWidth="true" hidden="false" outlineLevel="0" max="14" min="14" style="1" width="21.12"/>
    <col collapsed="false" customWidth="true" hidden="false" outlineLevel="0" max="15" min="15" style="1" width="22.15"/>
    <col collapsed="false" customWidth="true" hidden="false" outlineLevel="0" max="17" min="16" style="1" width="12.42"/>
    <col collapsed="false" customWidth="false" hidden="false" outlineLevel="0" max="1025" min="18" style="1" width="8.67"/>
  </cols>
  <sheetData>
    <row r="1" customFormat="false" ht="30.75" hidden="false" customHeight="true" outlineLevel="0" collapsed="false">
      <c r="A1" s="2"/>
      <c r="B1" s="2"/>
      <c r="C1" s="2"/>
      <c r="D1" s="2"/>
      <c r="E1" s="3"/>
      <c r="F1" s="3"/>
      <c r="G1" s="3"/>
      <c r="H1" s="3"/>
      <c r="I1" s="3"/>
      <c r="J1" s="3"/>
      <c r="K1" s="3"/>
      <c r="L1" s="4" t="s">
        <v>0</v>
      </c>
      <c r="M1" s="4"/>
      <c r="N1" s="4"/>
      <c r="O1" s="4"/>
      <c r="P1" s="4"/>
    </row>
    <row r="2" customFormat="false" ht="18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Format="false" ht="10.5" hidden="false" customHeight="true" outlineLevel="0" collapsed="false">
      <c r="A3" s="6" t="s">
        <v>2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30" hidden="false" customHeight="true" outlineLevel="0" collapsed="false">
      <c r="A4" s="6"/>
      <c r="B4" s="6"/>
      <c r="C4" s="6"/>
      <c r="D4" s="8" t="s">
        <v>3</v>
      </c>
      <c r="E4" s="8" t="s">
        <v>4</v>
      </c>
      <c r="F4" s="8"/>
      <c r="G4" s="8"/>
      <c r="H4" s="8"/>
      <c r="I4" s="8" t="s">
        <v>5</v>
      </c>
      <c r="J4" s="8"/>
      <c r="K4" s="8"/>
      <c r="L4" s="8"/>
      <c r="M4" s="8" t="s">
        <v>6</v>
      </c>
      <c r="N4" s="8"/>
      <c r="O4" s="8" t="s">
        <v>7</v>
      </c>
      <c r="P4" s="8"/>
    </row>
    <row r="5" customFormat="false" ht="83.25" hidden="false" customHeight="true" outlineLevel="0" collapsed="false">
      <c r="A5" s="6"/>
      <c r="B5" s="6"/>
      <c r="C5" s="6"/>
      <c r="D5" s="8" t="n">
        <v>1</v>
      </c>
      <c r="E5" s="9" t="s">
        <v>8</v>
      </c>
      <c r="F5" s="9"/>
      <c r="G5" s="9"/>
      <c r="H5" s="9"/>
      <c r="I5" s="10" t="s">
        <v>9</v>
      </c>
      <c r="J5" s="10"/>
      <c r="K5" s="10"/>
      <c r="L5" s="10"/>
      <c r="M5" s="8" t="s">
        <v>10</v>
      </c>
      <c r="N5" s="8"/>
      <c r="O5" s="11" t="s">
        <v>11</v>
      </c>
      <c r="P5" s="11"/>
    </row>
    <row r="6" customFormat="false" ht="50.25" hidden="false" customHeight="true" outlineLevel="0" collapsed="false">
      <c r="A6" s="12" t="s">
        <v>12</v>
      </c>
      <c r="B6" s="12"/>
      <c r="C6" s="12"/>
      <c r="D6" s="13" t="s">
        <v>13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customFormat="false" ht="15.75" hidden="false" customHeight="true" outlineLevel="0" collapsed="false">
      <c r="A7" s="14" t="s">
        <v>14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customFormat="false" ht="96" hidden="false" customHeight="true" outlineLevel="0" collapsed="false">
      <c r="A8" s="12" t="s">
        <v>15</v>
      </c>
      <c r="B8" s="12"/>
      <c r="C8" s="12"/>
      <c r="D8" s="12" t="s">
        <v>16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customFormat="false" ht="45.75" hidden="false" customHeight="true" outlineLevel="0" collapsed="false">
      <c r="A9" s="12" t="s">
        <v>17</v>
      </c>
      <c r="B9" s="12"/>
      <c r="C9" s="12"/>
      <c r="D9" s="15" t="s">
        <v>18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customFormat="false" ht="56.25" hidden="false" customHeight="true" outlineLevel="0" collapsed="false">
      <c r="A10" s="12" t="s">
        <v>19</v>
      </c>
      <c r="B10" s="12"/>
      <c r="C10" s="12"/>
      <c r="D10" s="12" t="s">
        <v>20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customFormat="false" ht="34.5" hidden="false" customHeight="true" outlineLevel="0" collapsed="false">
      <c r="A11" s="12" t="s">
        <v>21</v>
      </c>
      <c r="B11" s="12"/>
      <c r="C11" s="12"/>
      <c r="D11" s="12" t="s">
        <v>22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customFormat="false" ht="73.5" hidden="false" customHeight="true" outlineLevel="0" collapsed="false">
      <c r="A12" s="16" t="s">
        <v>23</v>
      </c>
      <c r="B12" s="16"/>
      <c r="C12" s="16"/>
      <c r="D12" s="12" t="s">
        <v>24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customFormat="false" ht="15.75" hidden="false" customHeight="true" outlineLevel="0" collapsed="false">
      <c r="A13" s="16" t="s">
        <v>25</v>
      </c>
      <c r="B13" s="16"/>
      <c r="C13" s="16"/>
      <c r="D13" s="12" t="s">
        <v>26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customFormat="false" ht="24" hidden="false" customHeight="true" outlineLevel="0" collapsed="false">
      <c r="A14" s="17" t="s">
        <v>27</v>
      </c>
      <c r="B14" s="17"/>
      <c r="C14" s="18" t="n">
        <v>46198</v>
      </c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="23" customFormat="true" ht="42.75" hidden="false" customHeight="true" outlineLevel="0" collapsed="false">
      <c r="A15" s="20" t="s">
        <v>25</v>
      </c>
      <c r="B15" s="20"/>
      <c r="C15" s="21" t="n">
        <v>114000</v>
      </c>
      <c r="D15" s="21"/>
      <c r="E15" s="22" t="s">
        <v>8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="23" customFormat="true" ht="76.5" hidden="false" customHeight="true" outlineLevel="0" collapsed="false">
      <c r="A16" s="24" t="s">
        <v>3</v>
      </c>
      <c r="B16" s="25" t="s">
        <v>28</v>
      </c>
      <c r="C16" s="26" t="s">
        <v>29</v>
      </c>
      <c r="D16" s="26"/>
      <c r="E16" s="27" t="s">
        <v>30</v>
      </c>
      <c r="F16" s="27" t="s">
        <v>31</v>
      </c>
      <c r="G16" s="27" t="s">
        <v>32</v>
      </c>
      <c r="H16" s="27" t="s">
        <v>33</v>
      </c>
      <c r="I16" s="27" t="s">
        <v>34</v>
      </c>
      <c r="J16" s="27" t="s">
        <v>35</v>
      </c>
      <c r="K16" s="27" t="s">
        <v>36</v>
      </c>
      <c r="L16" s="26" t="s">
        <v>37</v>
      </c>
      <c r="M16" s="26" t="s">
        <v>38</v>
      </c>
      <c r="N16" s="25" t="s">
        <v>39</v>
      </c>
      <c r="O16" s="25" t="s">
        <v>40</v>
      </c>
      <c r="P16" s="28" t="s">
        <v>41</v>
      </c>
      <c r="Q16" s="28" t="s">
        <v>42</v>
      </c>
    </row>
    <row r="17" s="23" customFormat="true" ht="24" hidden="false" customHeight="true" outlineLevel="0" collapsed="false">
      <c r="A17" s="24"/>
      <c r="B17" s="25"/>
      <c r="C17" s="29" t="s">
        <v>43</v>
      </c>
      <c r="D17" s="29" t="s">
        <v>44</v>
      </c>
      <c r="E17" s="30" t="s">
        <v>45</v>
      </c>
      <c r="F17" s="30" t="s">
        <v>45</v>
      </c>
      <c r="G17" s="30" t="s">
        <v>45</v>
      </c>
      <c r="H17" s="30" t="s">
        <v>45</v>
      </c>
      <c r="I17" s="30" t="s">
        <v>45</v>
      </c>
      <c r="J17" s="30" t="s">
        <v>45</v>
      </c>
      <c r="K17" s="27"/>
      <c r="L17" s="26"/>
      <c r="M17" s="26"/>
      <c r="N17" s="25"/>
      <c r="O17" s="25"/>
      <c r="P17" s="28"/>
      <c r="Q17" s="28"/>
    </row>
    <row r="18" s="23" customFormat="true" ht="89.55" hidden="false" customHeight="true" outlineLevel="0" collapsed="false">
      <c r="A18" s="31" t="n">
        <v>1</v>
      </c>
      <c r="B18" s="32" t="s">
        <v>8</v>
      </c>
      <c r="C18" s="12" t="s">
        <v>46</v>
      </c>
      <c r="D18" s="12" t="n">
        <v>19</v>
      </c>
      <c r="E18" s="33" t="n">
        <v>114000</v>
      </c>
      <c r="F18" s="34" t="n">
        <v>123500</v>
      </c>
      <c r="G18" s="33" t="n">
        <v>133000</v>
      </c>
      <c r="H18" s="33"/>
      <c r="I18" s="33"/>
      <c r="J18" s="33"/>
      <c r="K18" s="35" t="n">
        <f aca="false">(E18+F18+G18)/3</f>
        <v>123500</v>
      </c>
      <c r="L18" s="16" t="n">
        <v>3</v>
      </c>
      <c r="M18" s="12" t="n">
        <f aca="false">STDEV(E18,F18,G18)</f>
        <v>9500</v>
      </c>
      <c r="N18" s="12" t="n">
        <f aca="false">M18/K18*100</f>
        <v>7.69230769230769</v>
      </c>
      <c r="O18" s="36" t="str">
        <f aca="false">IF(N18&lt;33,"ОДНОРОДНЫЕ","НЕОДНОРОДНЫЕ")</f>
        <v>ОДНОРОДНЫЕ</v>
      </c>
      <c r="P18" s="37" t="n">
        <f aca="false">K18/D18</f>
        <v>6500</v>
      </c>
      <c r="Q18" s="38"/>
    </row>
    <row r="19" s="23" customFormat="true" ht="36.75" hidden="false" customHeight="true" outlineLevel="0" collapsed="false">
      <c r="A19" s="39" t="s">
        <v>47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="23" customFormat="true" ht="36.75" hidden="false" customHeight="true" outlineLevel="0" collapsed="false">
      <c r="A20" s="40" t="s">
        <v>48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="23" customFormat="true" ht="51.75" hidden="false" customHeight="true" outlineLevel="0" collapsed="false">
      <c r="A21" s="41" t="s">
        <v>49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</row>
    <row r="22" s="23" customFormat="true" ht="24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</row>
    <row r="23" customFormat="false" ht="25.5" hidden="false" customHeight="true" outlineLevel="0" collapsed="false"/>
    <row r="24" customFormat="false" ht="21.75" hidden="false" customHeight="true" outlineLevel="0" collapsed="false"/>
    <row r="25" customFormat="false" ht="21" hidden="false" customHeight="true" outlineLevel="0" collapsed="false"/>
    <row r="26" customFormat="false" ht="23.25" hidden="false" customHeight="true" outlineLevel="0" collapsed="false"/>
    <row r="27" customFormat="false" ht="22.5" hidden="false" customHeight="true" outlineLevel="0" collapsed="false"/>
  </sheetData>
  <mergeCells count="45">
    <mergeCell ref="L1:P1"/>
    <mergeCell ref="A2:P2"/>
    <mergeCell ref="A3:C5"/>
    <mergeCell ref="D3:P3"/>
    <mergeCell ref="E4:H4"/>
    <mergeCell ref="I4:L4"/>
    <mergeCell ref="M4:N4"/>
    <mergeCell ref="O4:P4"/>
    <mergeCell ref="E5:H5"/>
    <mergeCell ref="I5:L5"/>
    <mergeCell ref="M5:N5"/>
    <mergeCell ref="O5:P5"/>
    <mergeCell ref="A6:C6"/>
    <mergeCell ref="D6:P6"/>
    <mergeCell ref="A7:P7"/>
    <mergeCell ref="A8:C8"/>
    <mergeCell ref="D8:P8"/>
    <mergeCell ref="A9:C9"/>
    <mergeCell ref="D9:P9"/>
    <mergeCell ref="A10:C10"/>
    <mergeCell ref="D10:P10"/>
    <mergeCell ref="A11:C11"/>
    <mergeCell ref="D11:P11"/>
    <mergeCell ref="A12:C12"/>
    <mergeCell ref="D12:P12"/>
    <mergeCell ref="A13:C13"/>
    <mergeCell ref="D13:P13"/>
    <mergeCell ref="A14:B14"/>
    <mergeCell ref="C14:D14"/>
    <mergeCell ref="A15:B15"/>
    <mergeCell ref="C15:D15"/>
    <mergeCell ref="E15:P15"/>
    <mergeCell ref="A16:A17"/>
    <mergeCell ref="B16:B17"/>
    <mergeCell ref="C16:D16"/>
    <mergeCell ref="K16:K17"/>
    <mergeCell ref="L16:L17"/>
    <mergeCell ref="M16:M17"/>
    <mergeCell ref="N16:N17"/>
    <mergeCell ref="O16:O17"/>
    <mergeCell ref="P16:P17"/>
    <mergeCell ref="Q16:Q17"/>
    <mergeCell ref="A19:P19"/>
    <mergeCell ref="A20:P20"/>
    <mergeCell ref="A21:P21"/>
  </mergeCells>
  <conditionalFormatting sqref="O18">
    <cfRule type="containsText" priority="2" operator="containsText" aboveAverage="0" equalAverage="0" bottom="0" percent="0" rank="0" text="НЕОДНОРОДНЫЕ" dxfId="0">
      <formula>NOT(ISERROR(SEARCH("НЕОДНОРОДНЫЕ",O18)))</formula>
    </cfRule>
    <cfRule type="containsText" priority="3" operator="containsText" aboveAverage="0" equalAverage="0" bottom="0" percent="0" rank="0" text="ОДНОРОДНЫЕ" dxfId="1">
      <formula>NOT(ISERROR(SEARCH("ОДНОРОДНЫЕ",O18)))</formula>
    </cfRule>
    <cfRule type="containsText" priority="4" operator="containsText" aboveAverage="0" equalAverage="0" bottom="0" percent="0" rank="0" text="НЕОДНОРОДНЫЕ" dxfId="1">
      <formula>NOT(ISERROR(SEARCH("НЕОДНОРОДНЫЕ",O18)))</formula>
    </cfRule>
    <cfRule type="containsText" priority="5" operator="containsText" aboveAverage="0" equalAverage="0" bottom="0" percent="0" rank="0" text="НЕ" dxfId="2">
      <formula>NOT(ISERROR(SEARCH("НЕ",O18)))</formula>
    </cfRule>
    <cfRule type="containsText" priority="6" operator="containsText" aboveAverage="0" equalAverage="0" bottom="0" percent="0" rank="0" text="ОДНОРОДНЫЕ" dxfId="3">
      <formula>NOT(ISERROR(SEARCH("ОДНОРОДНЫЕ",O18)))</formula>
    </cfRule>
    <cfRule type="containsText" priority="7" operator="containsText" aboveAverage="0" equalAverage="0" bottom="0" percent="0" rank="0" text="НЕОДНОРОДНЫЕ" dxfId="4">
      <formula>NOT(ISERROR(SEARCH("НЕОДНОРОДНЫЕ",O18)))</formula>
    </cfRule>
  </conditionalFormatting>
  <printOptions headings="false" gridLines="false" gridLinesSet="true" horizontalCentered="false" verticalCentered="false"/>
  <pageMargins left="0.236111111111111" right="0.236111111111111" top="0" bottom="0.747916666666667" header="0.511811023622047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6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false" hidden="false" outlineLevel="0" max="1025" min="1" style="1" width="8.67"/>
  </cols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2026-06-25T19:58:53Z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