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836C6BC-A8D6-4912-8EE1-1BD9A2ED8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3" r:id="rId2"/>
  </sheets>
  <definedNames>
    <definedName name="_xlnm.Print_Area" localSheetId="0">Лист1!$A$1:$P$53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1" i="1" l="1"/>
  <c r="N31" i="1" s="1"/>
  <c r="P31" i="1" s="1"/>
  <c r="O30" i="1"/>
  <c r="N30" i="1" s="1"/>
  <c r="P30" i="1" s="1"/>
  <c r="F44" i="1"/>
  <c r="F45" i="1"/>
  <c r="F46" i="1"/>
  <c r="F47" i="1"/>
  <c r="F48" i="1"/>
  <c r="F49" i="1"/>
  <c r="B47" i="1"/>
  <c r="B48" i="1"/>
  <c r="B49" i="1"/>
  <c r="I49" i="1"/>
  <c r="I48" i="1" l="1"/>
  <c r="I47" i="1"/>
  <c r="N47" i="1" s="1"/>
  <c r="N48" i="1"/>
  <c r="N49" i="1"/>
  <c r="B44" i="1"/>
  <c r="B45" i="1"/>
  <c r="B46" i="1"/>
  <c r="O29" i="1" l="1"/>
  <c r="I46" i="1" l="1"/>
  <c r="N46" i="1" s="1"/>
  <c r="N29" i="1"/>
  <c r="P29" i="1" s="1"/>
  <c r="I44" i="1"/>
  <c r="I45" i="1"/>
  <c r="N45" i="1" s="1"/>
  <c r="N50" i="1" l="1"/>
</calcChain>
</file>

<file path=xl/sharedStrings.xml><?xml version="1.0" encoding="utf-8"?>
<sst xmlns="http://schemas.openxmlformats.org/spreadsheetml/2006/main" count="59" uniqueCount="54">
  <si>
    <t>ОБОСНОВАНИЕ НАЧАЛЬНОЙ (МАКСИМАЛЬНОЙ) ЦЕНЫ КОНТРАКТА</t>
  </si>
  <si>
    <t>1. Для определения однородности совокупности значений выявленных цен, используемых в расчете НМЦК, определяем коэффициент вариации.</t>
  </si>
  <si>
    <t>Коэффициент вариации цены определяется по формуле:</t>
  </si>
  <si>
    <t>Квр =</t>
  </si>
  <si>
    <t>Оср</t>
  </si>
  <si>
    <t>х 100, где:</t>
  </si>
  <si>
    <t>Цср</t>
  </si>
  <si>
    <t>Квр - коэффициент вариации, %, не должен превышать 33 %;</t>
  </si>
  <si>
    <t>Оср - среднее квадратичное отклонение;</t>
  </si>
  <si>
    <t>Цср - средняя арифметическая величина цены единицы товара, работы, услуги</t>
  </si>
  <si>
    <t>Среднее квадратичное отклонение расчитывается по формуле:</t>
  </si>
  <si>
    <t>Оср =</t>
  </si>
  <si>
    <r>
      <t>(Ц1-Цср)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+(Ц2-Цср)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+(Ц3-Цср)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+(Ц4-Цср)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+(Ц5-Цср)</t>
    </r>
    <r>
      <rPr>
        <vertAlign val="superscript"/>
        <sz val="11"/>
        <rFont val="Times New Roman"/>
        <family val="1"/>
        <charset val="204"/>
      </rPr>
      <t>2</t>
    </r>
  </si>
  <si>
    <t>, где:</t>
  </si>
  <si>
    <t>n-1</t>
  </si>
  <si>
    <t>Ц1, Ц2, Ц3, Ц4, Ц5 - цена единицы товара, указанная в источниках информации с номерами 1, 2, 3, 4, 5.</t>
  </si>
  <si>
    <t>n - количество значений, используемых в расчетах</t>
  </si>
  <si>
    <t>2. Для расчетов использованы коммерческие предложения:</t>
  </si>
  <si>
    <t>№ п/п</t>
  </si>
  <si>
    <t>Наименование мероприятий</t>
  </si>
  <si>
    <t>Среднее квадратичное отклонение</t>
  </si>
  <si>
    <t>Средняя цена</t>
  </si>
  <si>
    <t>Коэ-ент вариации</t>
  </si>
  <si>
    <t>3. НМЦК методом сопоставимых рыночных цен (анализа рынка) определяется по формуле:</t>
  </si>
  <si>
    <t xml:space="preserve">НМЦКрын - НМЦК, определяемая методом сопоставимых рыночных цен (анализа рынка); </t>
  </si>
  <si>
    <t>V - количество (объем) закупаемого товара</t>
  </si>
  <si>
    <t>Цср(к) - средняя арифметическая величина цены единицы товара, скорректированная с учетом коэффициентов (индексов),</t>
  </si>
  <si>
    <t>применяемых для пересчета цен товара с учетом различий в характеристиках товаров (при необходимости)</t>
  </si>
  <si>
    <t xml:space="preserve">Наименование товара </t>
  </si>
  <si>
    <t xml:space="preserve">Кратность закупки </t>
  </si>
  <si>
    <t>Цена единицы товара</t>
  </si>
  <si>
    <t>НМЦК, руб</t>
  </si>
  <si>
    <t>(должность)</t>
  </si>
  <si>
    <t>(звание)</t>
  </si>
  <si>
    <t>(подпись)</t>
  </si>
  <si>
    <t>(ФИО)</t>
  </si>
  <si>
    <t>Коммерческое предложение №1</t>
  </si>
  <si>
    <t>Коммерческое предложение №2</t>
  </si>
  <si>
    <t>Коммерческое предложение №3</t>
  </si>
  <si>
    <t xml:space="preserve">кол-во </t>
  </si>
  <si>
    <t>НМЦКрын =VхЦср(к), где:</t>
  </si>
  <si>
    <t>шт</t>
  </si>
  <si>
    <t xml:space="preserve"> в соответствии с п.6 ст.22 Федерального закона от 05.04.2013 №44-ФЗ "О контрактной системе в сфере закупок товаров,  работ,   услуг для обеспечения государственных и муниципальных нужд" </t>
  </si>
  <si>
    <t>ед.имз</t>
  </si>
  <si>
    <t>Кол-во источ-   ников</t>
  </si>
  <si>
    <t>кг</t>
  </si>
  <si>
    <t xml:space="preserve"> начальная (максимальная) цена Контракта определена и обоснована посредством  применения метода сопостовимых рыночных цен (анализа рынка).</t>
  </si>
  <si>
    <t>Карточки-справки</t>
  </si>
  <si>
    <t>Свидетельство об уровне образования</t>
  </si>
  <si>
    <t>Вкладыш к свидетельству</t>
  </si>
  <si>
    <t>Главный бухгалтер</t>
  </si>
  <si>
    <t>С.Е.Колесникова</t>
  </si>
  <si>
    <t>С целью заключения контракта на закупку печатной продукции (свидетельство об уровне образования, вкладыш к свидетельству,  карточки-справки) для нужд ФКП образовательного учреждения № 75</t>
  </si>
  <si>
    <t>НМЦК - 47 482.00 (сорок семь тысяч сто шестьдесят четыре) рубля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</si>
</sst>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right" vertical="center"/>
    </xf>
    <xf numFmtId="0" fontId="1" fillId="0" borderId="2" xfId="0" applyFont="1" applyBorder="1"/>
    <xf numFmtId="0" fontId="3" fillId="0" borderId="0" xfId="1" applyAlignment="1" applyProtection="1"/>
    <xf numFmtId="2" fontId="5" fillId="0" borderId="5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6" fillId="0" borderId="0" xfId="0" applyFont="1"/>
    <xf numFmtId="4" fontId="6" fillId="0" borderId="0" xfId="0" applyNumberFormat="1" applyFont="1"/>
    <xf numFmtId="2" fontId="1" fillId="0" borderId="0" xfId="0" applyNumberFormat="1" applyFont="1"/>
    <xf numFmtId="0" fontId="1" fillId="0" borderId="10" xfId="0" applyFont="1" applyBorder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5" fillId="0" borderId="6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2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" fontId="1" fillId="0" borderId="9" xfId="0" applyNumberFormat="1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1" fillId="0" borderId="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horizontal="justify" vertical="center" wrapText="1"/>
    </xf>
    <xf numFmtId="166" fontId="1" fillId="0" borderId="9" xfId="0" applyNumberFormat="1" applyFont="1" applyBorder="1" applyAlignment="1" applyProtection="1">
      <alignment horizontal="center" vertical="center"/>
      <protection hidden="1"/>
    </xf>
    <xf numFmtId="2" fontId="0" fillId="0" borderId="0" xfId="0" applyNumberFormat="1"/>
    <xf numFmtId="167" fontId="0" fillId="0" borderId="0" xfId="0" applyNumberFormat="1"/>
    <xf numFmtId="0" fontId="13" fillId="0" borderId="5" xfId="0" applyFont="1" applyBorder="1" applyAlignment="1">
      <alignment horizontal="center" vertical="center"/>
    </xf>
    <xf numFmtId="166" fontId="13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2" xfId="0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15</xdr:row>
      <xdr:rowOff>9525</xdr:rowOff>
    </xdr:from>
    <xdr:to>
      <xdr:col>7</xdr:col>
      <xdr:colOff>0</xdr:colOff>
      <xdr:row>17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>
          <a:off x="3724275" y="2867025"/>
          <a:ext cx="54292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66675</xdr:colOff>
      <xdr:row>17</xdr:row>
      <xdr:rowOff>19050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657600" y="3086100"/>
          <a:ext cx="66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4"/>
  <sheetViews>
    <sheetView tabSelected="1" topLeftCell="A22" zoomScale="90" zoomScaleNormal="90" workbookViewId="0">
      <selection activeCell="B51" sqref="B51:L51"/>
    </sheetView>
  </sheetViews>
  <sheetFormatPr defaultRowHeight="15" x14ac:dyDescent="0.25"/>
  <cols>
    <col min="2" max="2" width="49" customWidth="1"/>
    <col min="3" max="3" width="8.140625" customWidth="1"/>
    <col min="4" max="4" width="8.5703125" customWidth="1"/>
    <col min="5" max="5" width="7.42578125" customWidth="1"/>
    <col min="7" max="7" width="7.5703125" customWidth="1"/>
    <col min="8" max="8" width="10.140625" customWidth="1"/>
    <col min="9" max="9" width="6.140625" customWidth="1"/>
    <col min="10" max="10" width="5.7109375" customWidth="1"/>
    <col min="11" max="11" width="5.5703125" customWidth="1"/>
    <col min="12" max="12" width="6" customWidth="1"/>
    <col min="13" max="13" width="8.7109375" customWidth="1"/>
    <col min="14" max="14" width="13.140625" customWidth="1"/>
    <col min="15" max="15" width="9.85546875" customWidth="1"/>
    <col min="16" max="16" width="10.42578125" customWidth="1"/>
    <col min="20" max="21" width="10.42578125" bestFit="1" customWidth="1"/>
  </cols>
  <sheetData>
    <row r="1" spans="1:16" x14ac:dyDescent="0.25">
      <c r="M1" s="66"/>
      <c r="N1" s="66"/>
      <c r="O1" s="66"/>
      <c r="P1" s="66"/>
    </row>
    <row r="2" spans="1:16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1"/>
    </row>
    <row r="3" spans="1:16" ht="31.5" customHeight="1" x14ac:dyDescent="0.25">
      <c r="A3" s="70" t="s">
        <v>52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x14ac:dyDescent="0.25">
      <c r="A4" s="65" t="s">
        <v>42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" x14ac:dyDescent="0.25">
      <c r="A5" s="65" t="s">
        <v>46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6" x14ac:dyDescent="0.25">
      <c r="A7" s="1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69" t="s">
        <v>3</v>
      </c>
      <c r="G9" s="69"/>
      <c r="H9" s="2" t="s">
        <v>4</v>
      </c>
      <c r="I9" s="68" t="s">
        <v>5</v>
      </c>
      <c r="J9" s="68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69"/>
      <c r="G10" s="69"/>
      <c r="H10" s="3" t="s">
        <v>6</v>
      </c>
      <c r="I10" s="68"/>
      <c r="J10" s="68"/>
      <c r="K10" s="1"/>
      <c r="L10" s="1"/>
      <c r="M10" s="1"/>
      <c r="N10" s="1"/>
      <c r="O10" s="1"/>
      <c r="P10" s="1"/>
    </row>
    <row r="11" spans="1:16" x14ac:dyDescent="0.25">
      <c r="A11" s="1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 t="s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 t="s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 t="s">
        <v>10</v>
      </c>
      <c r="B15" s="1"/>
      <c r="C15" s="1"/>
      <c r="D15" s="1"/>
      <c r="E15" s="1"/>
      <c r="F15" s="1"/>
      <c r="G15" s="1"/>
      <c r="H15" s="4"/>
      <c r="I15" s="4"/>
      <c r="J15" s="4"/>
      <c r="K15" s="4"/>
      <c r="L15" s="4"/>
      <c r="M15" s="4"/>
      <c r="N15" s="4"/>
      <c r="O15" s="1"/>
      <c r="P15" s="1"/>
    </row>
    <row r="16" spans="1:16" ht="18" x14ac:dyDescent="0.25">
      <c r="A16" s="1"/>
      <c r="B16" s="1"/>
      <c r="C16" s="1"/>
      <c r="D16" s="1"/>
      <c r="E16" s="1"/>
      <c r="F16" s="69" t="s">
        <v>11</v>
      </c>
      <c r="G16" s="5"/>
      <c r="H16" s="6" t="s">
        <v>12</v>
      </c>
      <c r="I16" s="6"/>
      <c r="J16" s="6"/>
      <c r="K16" s="6"/>
      <c r="L16" s="6"/>
      <c r="M16" s="6"/>
      <c r="N16" s="6"/>
      <c r="O16" s="68" t="s">
        <v>13</v>
      </c>
      <c r="P16" s="1"/>
    </row>
    <row r="17" spans="1:21" x14ac:dyDescent="0.25">
      <c r="A17" s="1"/>
      <c r="B17" s="1"/>
      <c r="C17" s="1"/>
      <c r="D17" s="1"/>
      <c r="E17" s="1"/>
      <c r="F17" s="69"/>
      <c r="G17" s="5"/>
      <c r="H17" s="71" t="s">
        <v>14</v>
      </c>
      <c r="I17" s="71"/>
      <c r="J17" s="71"/>
      <c r="K17" s="71"/>
      <c r="L17" s="71"/>
      <c r="M17" s="71"/>
      <c r="N17" s="71"/>
      <c r="O17" s="68"/>
      <c r="P17" s="1"/>
    </row>
    <row r="18" spans="1:21" x14ac:dyDescent="0.25">
      <c r="A18" s="1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2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21" ht="8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2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21" ht="8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21" x14ac:dyDescent="0.25">
      <c r="A23" s="1"/>
      <c r="B23" s="20" t="s">
        <v>36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1"/>
      <c r="O23" s="1"/>
      <c r="P23" s="1"/>
    </row>
    <row r="24" spans="1:21" x14ac:dyDescent="0.25">
      <c r="A24" s="7"/>
      <c r="B24" s="20" t="s">
        <v>37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1"/>
      <c r="O24" s="1"/>
      <c r="P24" s="1"/>
    </row>
    <row r="25" spans="1:21" x14ac:dyDescent="0.25">
      <c r="A25" s="7"/>
      <c r="B25" s="20" t="s">
        <v>38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1"/>
      <c r="O25" s="1"/>
      <c r="P25" s="1"/>
    </row>
    <row r="26" spans="1:21" ht="6.75" customHeight="1" x14ac:dyDescent="0.25">
      <c r="A26" s="7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1"/>
      <c r="O26" s="1"/>
      <c r="P26" s="1"/>
    </row>
    <row r="27" spans="1:21" ht="21" customHeight="1" x14ac:dyDescent="0.25">
      <c r="A27" s="78" t="s">
        <v>18</v>
      </c>
      <c r="B27" s="78" t="s">
        <v>19</v>
      </c>
      <c r="C27" s="55"/>
      <c r="D27" s="56"/>
      <c r="E27" s="56"/>
      <c r="F27" s="56"/>
      <c r="G27" s="56"/>
      <c r="H27" s="56"/>
      <c r="I27" s="56"/>
      <c r="J27" s="56"/>
      <c r="K27" s="56"/>
      <c r="L27" s="57"/>
      <c r="M27" s="80" t="s">
        <v>44</v>
      </c>
      <c r="N27" s="80" t="s">
        <v>20</v>
      </c>
      <c r="O27" s="80" t="s">
        <v>21</v>
      </c>
      <c r="P27" s="80" t="s">
        <v>22</v>
      </c>
    </row>
    <row r="28" spans="1:21" ht="19.5" customHeight="1" x14ac:dyDescent="0.25">
      <c r="A28" s="79"/>
      <c r="B28" s="79"/>
      <c r="C28" s="63">
        <v>1</v>
      </c>
      <c r="D28" s="64"/>
      <c r="E28" s="82">
        <v>2</v>
      </c>
      <c r="F28" s="82"/>
      <c r="G28" s="82">
        <v>3</v>
      </c>
      <c r="H28" s="82"/>
      <c r="I28" s="83">
        <v>4</v>
      </c>
      <c r="J28" s="83"/>
      <c r="K28" s="83">
        <v>5</v>
      </c>
      <c r="L28" s="83"/>
      <c r="M28" s="80"/>
      <c r="N28" s="80"/>
      <c r="O28" s="80"/>
      <c r="P28" s="80"/>
    </row>
    <row r="29" spans="1:21" ht="33" customHeight="1" x14ac:dyDescent="0.25">
      <c r="A29" s="34">
        <v>1</v>
      </c>
      <c r="B29" s="42" t="s">
        <v>48</v>
      </c>
      <c r="C29" s="46">
        <v>400</v>
      </c>
      <c r="D29" s="40">
        <v>59</v>
      </c>
      <c r="E29" s="46">
        <v>400</v>
      </c>
      <c r="F29" s="8">
        <v>59</v>
      </c>
      <c r="G29" s="46">
        <v>400</v>
      </c>
      <c r="H29" s="39">
        <v>45</v>
      </c>
      <c r="I29" s="9"/>
      <c r="J29" s="11"/>
      <c r="K29" s="10"/>
      <c r="L29" s="11"/>
      <c r="M29" s="23">
        <v>3</v>
      </c>
      <c r="N29" s="11">
        <f>SQRT((((D29-O29)^2)+(F29-O29)^2)+((H29-O29)^2)/3)</f>
        <v>8.5201286723025831</v>
      </c>
      <c r="O29" s="41">
        <f>IF(M29=0,"",(D29+F29+H29+J29+L29)/M29)</f>
        <v>54.333333333333336</v>
      </c>
      <c r="P29" s="11">
        <f>(N29/O29)*100</f>
        <v>15.681218415280826</v>
      </c>
    </row>
    <row r="30" spans="1:21" ht="19.5" customHeight="1" x14ac:dyDescent="0.25">
      <c r="A30" s="34">
        <v>2</v>
      </c>
      <c r="B30" s="42" t="s">
        <v>47</v>
      </c>
      <c r="C30" s="46">
        <v>50</v>
      </c>
      <c r="D30" s="40">
        <v>40</v>
      </c>
      <c r="E30" s="46">
        <v>50</v>
      </c>
      <c r="F30" s="8">
        <v>35</v>
      </c>
      <c r="G30" s="46">
        <v>50</v>
      </c>
      <c r="H30" s="39">
        <v>30</v>
      </c>
      <c r="I30" s="9"/>
      <c r="J30" s="11"/>
      <c r="K30" s="10"/>
      <c r="L30" s="11"/>
      <c r="M30" s="23">
        <v>3</v>
      </c>
      <c r="N30" s="11">
        <f>SQRT((((D30-O30)^2)+(F30-O30)^2)+((H30-O30)^2)/3)</f>
        <v>5.7735026918962582</v>
      </c>
      <c r="O30" s="41">
        <f>IF(M30=0,"",(D30+F30+H30+J30+L30)/M30)</f>
        <v>35</v>
      </c>
      <c r="P30" s="11">
        <f>(N30/O30)*100</f>
        <v>16.495721976846454</v>
      </c>
      <c r="T30" s="45"/>
      <c r="U30" s="44"/>
    </row>
    <row r="31" spans="1:21" ht="19.5" customHeight="1" x14ac:dyDescent="0.25">
      <c r="A31" s="34">
        <v>3</v>
      </c>
      <c r="B31" s="42" t="s">
        <v>49</v>
      </c>
      <c r="C31" s="46">
        <v>400</v>
      </c>
      <c r="D31" s="40">
        <v>63</v>
      </c>
      <c r="E31" s="46">
        <v>400</v>
      </c>
      <c r="F31" s="8">
        <v>67</v>
      </c>
      <c r="G31" s="46">
        <v>400</v>
      </c>
      <c r="H31" s="39">
        <v>50</v>
      </c>
      <c r="I31" s="9"/>
      <c r="J31" s="11"/>
      <c r="K31" s="10"/>
      <c r="L31" s="11"/>
      <c r="M31" s="23">
        <v>3</v>
      </c>
      <c r="N31" s="11">
        <f>SQRT((((D31-O31)^2)+(F31-O31)^2)+((H31-O31)^2)/3)</f>
        <v>9.5568474578876348</v>
      </c>
      <c r="O31" s="41">
        <f>IF(M31=0,"",(D31+F31+H31+J31+L31)/M31)</f>
        <v>60</v>
      </c>
      <c r="P31" s="11">
        <f>(N31/O31)*100</f>
        <v>15.928079096479392</v>
      </c>
      <c r="T31" s="45"/>
      <c r="U31" s="44"/>
    </row>
    <row r="32" spans="1:21" ht="19.5" customHeight="1" x14ac:dyDescent="0.25">
      <c r="A32" s="34"/>
      <c r="B32" s="42"/>
      <c r="C32" s="47"/>
      <c r="D32" s="40"/>
      <c r="E32" s="47"/>
      <c r="F32" s="8"/>
      <c r="G32" s="47"/>
      <c r="H32" s="39"/>
      <c r="I32" s="9"/>
      <c r="J32" s="11"/>
      <c r="K32" s="10"/>
      <c r="L32" s="11"/>
      <c r="M32" s="23"/>
      <c r="N32" s="11"/>
      <c r="O32" s="41"/>
      <c r="P32" s="11"/>
      <c r="T32" s="45"/>
      <c r="U32" s="44"/>
    </row>
    <row r="33" spans="1:21" ht="19.5" customHeight="1" x14ac:dyDescent="0.25">
      <c r="A33" s="34"/>
      <c r="B33" s="42"/>
      <c r="C33" s="46"/>
      <c r="D33" s="40"/>
      <c r="E33" s="46"/>
      <c r="F33" s="8"/>
      <c r="G33" s="46"/>
      <c r="H33" s="39"/>
      <c r="I33" s="9"/>
      <c r="J33" s="11"/>
      <c r="K33" s="10"/>
      <c r="L33" s="11"/>
      <c r="M33" s="23"/>
      <c r="N33" s="11"/>
      <c r="O33" s="41"/>
      <c r="P33" s="11"/>
      <c r="T33" s="45"/>
      <c r="U33" s="44"/>
    </row>
    <row r="34" spans="1:21" ht="19.5" customHeight="1" x14ac:dyDescent="0.25">
      <c r="A34" s="34"/>
      <c r="B34" s="42"/>
      <c r="C34" s="46"/>
      <c r="D34" s="40"/>
      <c r="E34" s="46"/>
      <c r="F34" s="8"/>
      <c r="G34" s="46"/>
      <c r="H34" s="39"/>
      <c r="I34" s="9"/>
      <c r="J34" s="11"/>
      <c r="K34" s="10"/>
      <c r="L34" s="11"/>
      <c r="M34" s="23"/>
      <c r="N34" s="11"/>
      <c r="O34" s="41"/>
      <c r="P34" s="11"/>
      <c r="T34" s="45"/>
      <c r="U34" s="44"/>
    </row>
    <row r="35" spans="1:21" ht="19.5" customHeight="1" x14ac:dyDescent="0.25">
      <c r="A35" s="24"/>
      <c r="B35" s="25"/>
      <c r="C35" s="25"/>
      <c r="D35" s="26"/>
      <c r="E35" s="27"/>
      <c r="F35" s="26"/>
      <c r="G35" s="28"/>
      <c r="H35" s="29"/>
      <c r="I35" s="28"/>
      <c r="J35" s="29"/>
      <c r="K35" s="28"/>
      <c r="L35" s="29"/>
      <c r="M35" s="30"/>
      <c r="N35" s="29"/>
      <c r="O35" s="29"/>
      <c r="P35" s="29"/>
    </row>
    <row r="36" spans="1:21" ht="15" customHeight="1" x14ac:dyDescent="0.25">
      <c r="A36" s="12" t="s">
        <v>23</v>
      </c>
      <c r="B36" s="12"/>
      <c r="C36" s="12"/>
      <c r="D36" s="12"/>
      <c r="E36" s="12"/>
      <c r="F36" s="12"/>
      <c r="G36" s="12"/>
      <c r="H36" s="65" t="s">
        <v>40</v>
      </c>
      <c r="I36" s="65"/>
      <c r="J36" s="65"/>
      <c r="K36" s="65"/>
      <c r="L36" s="12"/>
      <c r="M36" s="12"/>
      <c r="N36" s="12"/>
      <c r="O36" s="12"/>
      <c r="P36" s="1"/>
    </row>
    <row r="37" spans="1:21" ht="15" hidden="1" customHeight="1" x14ac:dyDescent="0.25">
      <c r="A37" s="12"/>
      <c r="B37" s="1"/>
      <c r="C37" s="1"/>
      <c r="D37" s="1"/>
      <c r="E37" s="1"/>
      <c r="F37" s="12"/>
      <c r="G37" s="12"/>
      <c r="H37" s="12"/>
      <c r="I37" s="12"/>
      <c r="J37" s="12"/>
      <c r="K37" s="1"/>
      <c r="L37" s="1"/>
      <c r="M37" s="1"/>
      <c r="N37" s="1"/>
      <c r="O37" s="1"/>
      <c r="P37" s="1"/>
    </row>
    <row r="38" spans="1:21" ht="9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21" x14ac:dyDescent="0.25">
      <c r="A39" s="1" t="s">
        <v>24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21" x14ac:dyDescent="0.25">
      <c r="A40" s="1" t="s">
        <v>25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21" x14ac:dyDescent="0.25">
      <c r="A41" s="1" t="s">
        <v>26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21" x14ac:dyDescent="0.25">
      <c r="A42" s="1" t="s">
        <v>27</v>
      </c>
      <c r="B42" s="1"/>
      <c r="C42" s="1"/>
      <c r="D42" s="1"/>
      <c r="E42" s="1"/>
      <c r="F42" s="1"/>
      <c r="G42" s="1"/>
      <c r="H42" s="33"/>
      <c r="I42" s="1"/>
      <c r="J42" s="1"/>
      <c r="K42" s="1"/>
      <c r="L42" s="1"/>
      <c r="M42" s="1"/>
      <c r="N42" s="1"/>
      <c r="O42" s="1"/>
      <c r="P42" s="1"/>
    </row>
    <row r="43" spans="1:21" x14ac:dyDescent="0.25">
      <c r="A43" s="34" t="s">
        <v>18</v>
      </c>
      <c r="B43" s="55" t="s">
        <v>28</v>
      </c>
      <c r="C43" s="56"/>
      <c r="D43" s="57"/>
      <c r="E43" s="37" t="s">
        <v>43</v>
      </c>
      <c r="F43" s="34" t="s">
        <v>39</v>
      </c>
      <c r="G43" s="55" t="s">
        <v>29</v>
      </c>
      <c r="H43" s="57"/>
      <c r="I43" s="81" t="s">
        <v>30</v>
      </c>
      <c r="J43" s="81"/>
      <c r="K43" s="81"/>
      <c r="L43" s="81"/>
      <c r="M43" s="81"/>
      <c r="N43" s="81" t="s">
        <v>31</v>
      </c>
      <c r="O43" s="81"/>
      <c r="P43" s="81"/>
    </row>
    <row r="44" spans="1:21" x14ac:dyDescent="0.25">
      <c r="A44" s="35">
        <v>1</v>
      </c>
      <c r="B44" s="84" t="str">
        <f t="shared" ref="B44:B49" si="0">B29</f>
        <v>Свидетельство об уровне образования</v>
      </c>
      <c r="C44" s="85"/>
      <c r="D44" s="85"/>
      <c r="E44" s="38" t="s">
        <v>41</v>
      </c>
      <c r="F44" s="36">
        <f t="shared" ref="F44:F49" si="1">C29</f>
        <v>400</v>
      </c>
      <c r="G44" s="53">
        <v>1</v>
      </c>
      <c r="H44" s="54"/>
      <c r="I44" s="75">
        <f t="shared" ref="I44:I49" si="2">O29</f>
        <v>54.333333333333336</v>
      </c>
      <c r="J44" s="76"/>
      <c r="K44" s="76"/>
      <c r="L44" s="76"/>
      <c r="M44" s="77"/>
      <c r="N44" s="72">
        <v>21732</v>
      </c>
      <c r="O44" s="73"/>
      <c r="P44" s="74"/>
    </row>
    <row r="45" spans="1:21" ht="15" customHeight="1" x14ac:dyDescent="0.25">
      <c r="A45" s="35">
        <v>2</v>
      </c>
      <c r="B45" s="84" t="str">
        <f t="shared" si="0"/>
        <v>Карточки-справки</v>
      </c>
      <c r="C45" s="85"/>
      <c r="D45" s="85"/>
      <c r="E45" s="38" t="s">
        <v>41</v>
      </c>
      <c r="F45" s="36">
        <f t="shared" si="1"/>
        <v>50</v>
      </c>
      <c r="G45" s="53">
        <v>1</v>
      </c>
      <c r="H45" s="54"/>
      <c r="I45" s="75">
        <f t="shared" si="2"/>
        <v>35</v>
      </c>
      <c r="J45" s="76"/>
      <c r="K45" s="76"/>
      <c r="L45" s="76"/>
      <c r="M45" s="77"/>
      <c r="N45" s="72">
        <f t="shared" ref="N45:N46" si="3">I45*F45</f>
        <v>1750</v>
      </c>
      <c r="O45" s="73"/>
      <c r="P45" s="74"/>
    </row>
    <row r="46" spans="1:21" ht="15" customHeight="1" x14ac:dyDescent="0.25">
      <c r="A46" s="35">
        <v>3</v>
      </c>
      <c r="B46" s="84" t="str">
        <f t="shared" si="0"/>
        <v>Вкладыш к свидетельству</v>
      </c>
      <c r="C46" s="85"/>
      <c r="D46" s="85"/>
      <c r="E46" s="38" t="s">
        <v>41</v>
      </c>
      <c r="F46" s="36">
        <f t="shared" si="1"/>
        <v>400</v>
      </c>
      <c r="G46" s="53">
        <v>1</v>
      </c>
      <c r="H46" s="54"/>
      <c r="I46" s="75">
        <f t="shared" si="2"/>
        <v>60</v>
      </c>
      <c r="J46" s="76"/>
      <c r="K46" s="76"/>
      <c r="L46" s="76"/>
      <c r="M46" s="77"/>
      <c r="N46" s="72">
        <f t="shared" si="3"/>
        <v>24000</v>
      </c>
      <c r="O46" s="73"/>
      <c r="P46" s="74"/>
    </row>
    <row r="47" spans="1:21" ht="15" customHeight="1" x14ac:dyDescent="0.25">
      <c r="A47" s="35">
        <v>5</v>
      </c>
      <c r="B47" s="84">
        <f t="shared" si="0"/>
        <v>0</v>
      </c>
      <c r="C47" s="85"/>
      <c r="D47" s="85"/>
      <c r="E47" s="38" t="s">
        <v>45</v>
      </c>
      <c r="F47" s="43">
        <f t="shared" si="1"/>
        <v>0</v>
      </c>
      <c r="G47" s="53">
        <v>1</v>
      </c>
      <c r="H47" s="54"/>
      <c r="I47" s="75">
        <f t="shared" si="2"/>
        <v>0</v>
      </c>
      <c r="J47" s="76"/>
      <c r="K47" s="76"/>
      <c r="L47" s="76"/>
      <c r="M47" s="77"/>
      <c r="N47" s="72">
        <f t="shared" ref="N47:N49" si="4">I47*F47</f>
        <v>0</v>
      </c>
      <c r="O47" s="73"/>
      <c r="P47" s="74"/>
    </row>
    <row r="48" spans="1:21" ht="15" customHeight="1" x14ac:dyDescent="0.25">
      <c r="A48" s="35"/>
      <c r="B48" s="84">
        <f t="shared" si="0"/>
        <v>0</v>
      </c>
      <c r="C48" s="85"/>
      <c r="D48" s="85"/>
      <c r="E48" s="38" t="s">
        <v>45</v>
      </c>
      <c r="F48" s="43">
        <f t="shared" si="1"/>
        <v>0</v>
      </c>
      <c r="G48" s="53">
        <v>1</v>
      </c>
      <c r="H48" s="54"/>
      <c r="I48" s="75">
        <f t="shared" si="2"/>
        <v>0</v>
      </c>
      <c r="J48" s="76"/>
      <c r="K48" s="76"/>
      <c r="L48" s="76"/>
      <c r="M48" s="77"/>
      <c r="N48" s="72">
        <f t="shared" si="4"/>
        <v>0</v>
      </c>
      <c r="O48" s="73"/>
      <c r="P48" s="74"/>
    </row>
    <row r="49" spans="1:16" ht="15" customHeight="1" x14ac:dyDescent="0.25">
      <c r="A49" s="35"/>
      <c r="B49" s="84">
        <f t="shared" si="0"/>
        <v>0</v>
      </c>
      <c r="C49" s="85"/>
      <c r="D49" s="85"/>
      <c r="E49" s="38" t="s">
        <v>41</v>
      </c>
      <c r="F49" s="36">
        <f t="shared" si="1"/>
        <v>0</v>
      </c>
      <c r="G49" s="53">
        <v>1</v>
      </c>
      <c r="H49" s="54"/>
      <c r="I49" s="75">
        <f t="shared" si="2"/>
        <v>0</v>
      </c>
      <c r="J49" s="76"/>
      <c r="K49" s="76"/>
      <c r="L49" s="76"/>
      <c r="M49" s="77"/>
      <c r="N49" s="72">
        <f t="shared" si="4"/>
        <v>0</v>
      </c>
      <c r="O49" s="73"/>
      <c r="P49" s="74"/>
    </row>
    <row r="50" spans="1:16" x14ac:dyDescent="0.25">
      <c r="A50" s="13"/>
      <c r="B50" s="22"/>
      <c r="C50" s="31"/>
      <c r="D50" s="59"/>
      <c r="E50" s="60"/>
      <c r="F50" s="19"/>
      <c r="G50" s="61"/>
      <c r="H50" s="62"/>
      <c r="I50" s="61"/>
      <c r="J50" s="59"/>
      <c r="K50" s="59"/>
      <c r="L50" s="59"/>
      <c r="M50" s="62"/>
      <c r="N50" s="50">
        <f>SUM(N44:P49)</f>
        <v>47482</v>
      </c>
      <c r="O50" s="51"/>
      <c r="P50" s="52"/>
    </row>
    <row r="51" spans="1:16" ht="24" customHeight="1" x14ac:dyDescent="0.25">
      <c r="A51" s="1"/>
      <c r="B51" s="58" t="s">
        <v>53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14"/>
      <c r="N51" s="14"/>
      <c r="O51" s="15"/>
      <c r="P51" s="16"/>
    </row>
    <row r="52" spans="1:16" ht="15.75" thickBot="1" x14ac:dyDescent="0.3">
      <c r="A52" s="1"/>
      <c r="B52" s="17" t="s">
        <v>50</v>
      </c>
      <c r="C52" s="32"/>
      <c r="D52" s="48"/>
      <c r="E52" s="48"/>
      <c r="F52" s="48"/>
      <c r="G52" s="48"/>
      <c r="H52" s="49"/>
      <c r="I52" s="49"/>
      <c r="J52" s="49"/>
      <c r="K52" s="1"/>
      <c r="L52" s="49" t="s">
        <v>51</v>
      </c>
      <c r="M52" s="49"/>
      <c r="N52" s="1"/>
      <c r="O52" s="1"/>
      <c r="P52" s="1"/>
    </row>
    <row r="53" spans="1:16" x14ac:dyDescent="0.25">
      <c r="A53" s="1"/>
      <c r="B53" s="18" t="s">
        <v>32</v>
      </c>
      <c r="C53" s="18"/>
      <c r="D53" s="48" t="s">
        <v>33</v>
      </c>
      <c r="E53" s="48"/>
      <c r="F53" s="48"/>
      <c r="G53" s="1"/>
      <c r="H53" s="48" t="s">
        <v>34</v>
      </c>
      <c r="I53" s="48"/>
      <c r="J53" s="48"/>
      <c r="K53" s="1"/>
      <c r="L53" s="48" t="s">
        <v>35</v>
      </c>
      <c r="M53" s="48"/>
      <c r="N53" s="1"/>
      <c r="O53" s="1"/>
      <c r="P53" s="1"/>
    </row>
    <row r="54" spans="1:16" x14ac:dyDescent="0.25">
      <c r="A54" s="1"/>
    </row>
  </sheetData>
  <mergeCells count="63">
    <mergeCell ref="M27:M28"/>
    <mergeCell ref="N27:N28"/>
    <mergeCell ref="N43:P43"/>
    <mergeCell ref="P27:P28"/>
    <mergeCell ref="E28:F28"/>
    <mergeCell ref="G28:H28"/>
    <mergeCell ref="I28:J28"/>
    <mergeCell ref="K28:L28"/>
    <mergeCell ref="O27:O28"/>
    <mergeCell ref="G43:H43"/>
    <mergeCell ref="I43:M43"/>
    <mergeCell ref="C27:L27"/>
    <mergeCell ref="C28:D28"/>
    <mergeCell ref="H36:K36"/>
    <mergeCell ref="M1:P1"/>
    <mergeCell ref="A2:O2"/>
    <mergeCell ref="A5:P5"/>
    <mergeCell ref="A6:P6"/>
    <mergeCell ref="F9:G10"/>
    <mergeCell ref="I9:J10"/>
    <mergeCell ref="A3:P3"/>
    <mergeCell ref="A4:P4"/>
    <mergeCell ref="F16:F17"/>
    <mergeCell ref="O16:O17"/>
    <mergeCell ref="H17:N17"/>
    <mergeCell ref="A27:A28"/>
    <mergeCell ref="B27:B28"/>
    <mergeCell ref="B43:D43"/>
    <mergeCell ref="B51:L51"/>
    <mergeCell ref="D50:E50"/>
    <mergeCell ref="G50:H50"/>
    <mergeCell ref="I50:M50"/>
    <mergeCell ref="I45:M45"/>
    <mergeCell ref="I47:M47"/>
    <mergeCell ref="B44:D44"/>
    <mergeCell ref="B45:D45"/>
    <mergeCell ref="B46:D46"/>
    <mergeCell ref="B47:D47"/>
    <mergeCell ref="I46:M46"/>
    <mergeCell ref="B48:D48"/>
    <mergeCell ref="G48:H48"/>
    <mergeCell ref="I48:M48"/>
    <mergeCell ref="B49:D49"/>
    <mergeCell ref="N50:P50"/>
    <mergeCell ref="G46:H46"/>
    <mergeCell ref="G44:H44"/>
    <mergeCell ref="G45:H45"/>
    <mergeCell ref="G47:H47"/>
    <mergeCell ref="G49:H49"/>
    <mergeCell ref="N44:P44"/>
    <mergeCell ref="N45:P45"/>
    <mergeCell ref="N49:P49"/>
    <mergeCell ref="N47:P47"/>
    <mergeCell ref="N46:P46"/>
    <mergeCell ref="N48:P48"/>
    <mergeCell ref="I49:M49"/>
    <mergeCell ref="I44:M44"/>
    <mergeCell ref="D52:G52"/>
    <mergeCell ref="H52:J52"/>
    <mergeCell ref="L52:M52"/>
    <mergeCell ref="D53:F53"/>
    <mergeCell ref="H53:J53"/>
    <mergeCell ref="L53:M53"/>
  </mergeCells>
  <pageMargins left="0.6" right="0.21" top="0.49" bottom="0.49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2026-08-19T08:39:03Z</dcterms:modified>
</cp:coreProperties>
</file>