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8" i="1"/>
  <c r="N7"/>
  <c r="O7" s="1"/>
  <c r="P7" s="1"/>
  <c r="Q7" s="1"/>
  <c r="K7"/>
  <c r="L7" s="1"/>
  <c r="M7" s="1"/>
  <c r="G8"/>
  <c r="F8"/>
  <c r="Q8" l="1"/>
</calcChain>
</file>

<file path=xl/sharedStrings.xml><?xml version="1.0" encoding="utf-8"?>
<sst xmlns="http://schemas.openxmlformats.org/spreadsheetml/2006/main" count="27" uniqueCount="27">
  <si>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</si>
  <si>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</si>
  <si>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</si>
  <si>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</si>
  <si>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</si>
  <si>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</si>
  <si>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</si>
  <si>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</si>
  <si>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</si>
  <si>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</si>
  <si>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</si>
  <si>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</si>
  <si>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</si>
  <si>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</si>
  <si>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</si>
  <si>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</si>
  <si>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</si>
  <si>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</si>
  <si>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</si>
  <si>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>______________  О.В. Сиротинина</t>
  </si>
  <si>
    <t xml:space="preserve">         (подпись/расшифровка подписи)</t>
  </si>
  <si>
    <t>чел</t>
  </si>
  <si>
    <t>Повышение квалификации "Внутренний контроль качества и безопасность медицинской деятельности, как основа внедрения СМК"</t>
  </si>
  <si>
    <t>Исполнитель №1 Коммерческое предложение №1335 от  26.06.2026</t>
  </si>
  <si>
    <t>Исполнитель №2 Коммерческое предложение №1342 от  26.06.2026</t>
  </si>
  <si>
    <t>Исполнитель №3 Коммерческое предложение №1343 от  26.06.2026</t>
  </si>
  <si>
    <t xml:space="preserve">Обоснованная НМЦК составила 55000,00 минимальная предложенная потенциальным исполнителем.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</si>
</sst>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2" fontId="9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41479" y="4054929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6"/>
  <sheetViews>
    <sheetView tabSelected="1" zoomScale="55" zoomScaleNormal="55" workbookViewId="0">
      <selection activeCell="J26" sqref="J26"/>
    </sheetView>
  </sheetViews>
  <sheetFormatPr defaultRowHeight="15"/>
  <cols>
    <col min="1" max="1" width="5.140625" customWidth="1"/>
    <col min="2" max="2" width="27.7109375" style="6" customWidth="1"/>
    <col min="3" max="3" width="10.28515625" customWidth="1"/>
    <col min="4" max="4" width="13.42578125" customWidth="1"/>
    <col min="5" max="5" width="14.28515625" customWidth="1"/>
    <col min="6" max="6" width="9.5703125" customWidth="1"/>
    <col min="7" max="7" width="12.42578125" customWidth="1"/>
    <col min="8" max="8" width="11.5703125" customWidth="1"/>
    <col min="9" max="9" width="13.28515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7" ht="36.7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1" customFormat="1" ht="132" customHeight="1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s="1" customFormat="1" ht="45.75" customHeight="1">
      <c r="A5" s="29" t="s">
        <v>2</v>
      </c>
      <c r="B5" s="29" t="s">
        <v>3</v>
      </c>
      <c r="C5" s="29" t="s">
        <v>4</v>
      </c>
      <c r="D5" s="29" t="s">
        <v>5</v>
      </c>
      <c r="E5" s="32" t="s">
        <v>6</v>
      </c>
      <c r="F5" s="32"/>
      <c r="G5" s="32"/>
      <c r="H5" s="32"/>
      <c r="I5" s="32"/>
      <c r="J5" s="32"/>
      <c r="K5" s="33" t="s">
        <v>7</v>
      </c>
      <c r="L5" s="30"/>
      <c r="M5" s="30"/>
      <c r="N5" s="34" t="s">
        <v>8</v>
      </c>
      <c r="O5" s="30"/>
      <c r="P5" s="30"/>
      <c r="Q5" s="30"/>
    </row>
    <row r="6" spans="1:17" s="1" customFormat="1" ht="188.25" customHeight="1">
      <c r="A6" s="30"/>
      <c r="B6" s="30"/>
      <c r="C6" s="30"/>
      <c r="D6" s="31"/>
      <c r="E6" s="3"/>
      <c r="F6" s="3" t="s">
        <v>23</v>
      </c>
      <c r="G6" s="3" t="s">
        <v>24</v>
      </c>
      <c r="H6" s="3" t="s">
        <v>25</v>
      </c>
      <c r="I6" s="3"/>
      <c r="J6" s="3"/>
      <c r="K6" s="2" t="s">
        <v>9</v>
      </c>
      <c r="L6" s="2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5" t="s">
        <v>15</v>
      </c>
    </row>
    <row r="7" spans="1:17" s="1" customFormat="1" ht="83.25" customHeight="1">
      <c r="A7" s="22">
        <v>1</v>
      </c>
      <c r="B7" s="22" t="s">
        <v>22</v>
      </c>
      <c r="C7" s="23" t="s">
        <v>21</v>
      </c>
      <c r="D7" s="23">
        <v>5</v>
      </c>
      <c r="E7" s="23"/>
      <c r="F7" s="23">
        <v>11000</v>
      </c>
      <c r="G7" s="23">
        <v>13000</v>
      </c>
      <c r="H7" s="23">
        <v>12500</v>
      </c>
      <c r="I7" s="35"/>
      <c r="J7" s="21"/>
      <c r="K7" s="16">
        <f>AVERAGE(E7:I7)</f>
        <v>12166.666666666666</v>
      </c>
      <c r="L7" s="17">
        <f>SQRT(((SUM(IF(H7&lt;&gt;0,POWER(H7-K7,2),),IF(F7&lt;&gt;0, POWER(F7-K7,2),),IF(E7&lt;&gt;0, POWER(E7-K7,2),),IF(G7&lt;&gt;0, POWER(G7-K7,2),),IF(I7&lt;&gt;0, POWER(I7-K7,2),))/(COUNTA(E7:I7)-1))))</f>
        <v>1040.8329997330663</v>
      </c>
      <c r="M7" s="18">
        <f t="shared" ref="M7" si="0">L7/K7*100</f>
        <v>8.5547917786279424</v>
      </c>
      <c r="N7" s="16">
        <f>D7/3*(E7+F7+G7+H7+I7)</f>
        <v>60833.333333333336</v>
      </c>
      <c r="O7" s="19">
        <f t="shared" ref="O7" si="1">N7/D7</f>
        <v>12166.666666666668</v>
      </c>
      <c r="P7" s="16">
        <f t="shared" ref="P7" si="2">ROUNDDOWN(O7,2)</f>
        <v>12166.66</v>
      </c>
      <c r="Q7" s="16">
        <f t="shared" ref="Q7" si="3">P7*D7</f>
        <v>60833.3</v>
      </c>
    </row>
    <row r="8" spans="1:17" ht="15.75">
      <c r="B8" s="12"/>
      <c r="C8" s="13"/>
      <c r="D8" s="13"/>
      <c r="E8" s="13"/>
      <c r="F8" s="13">
        <f>SUMPRODUCT(D7:D7,F7:F7)</f>
        <v>55000</v>
      </c>
      <c r="G8" s="14">
        <f>SUMPRODUCT(D7:D7,G7:G7)</f>
        <v>65000</v>
      </c>
      <c r="H8" s="14">
        <f>SUMPRODUCT(D7,H7)</f>
        <v>62500</v>
      </c>
      <c r="I8" s="15"/>
      <c r="Q8" s="7">
        <f>SUM(Q7:Q7)</f>
        <v>60833.3</v>
      </c>
    </row>
    <row r="9" spans="1:17" ht="15.75">
      <c r="B9" s="24" t="s">
        <v>26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5.75">
      <c r="C11" s="8" t="s">
        <v>16</v>
      </c>
      <c r="F11" s="9"/>
    </row>
    <row r="12" spans="1:17" ht="15.75">
      <c r="C12" s="8" t="s">
        <v>17</v>
      </c>
      <c r="D12" s="8"/>
      <c r="E12" s="8"/>
      <c r="H12" s="25"/>
      <c r="I12" s="25"/>
      <c r="J12" s="25"/>
    </row>
    <row r="13" spans="1:17" ht="15.75">
      <c r="C13" s="8" t="s">
        <v>18</v>
      </c>
      <c r="D13" s="8"/>
      <c r="E13" s="8"/>
      <c r="H13" s="8"/>
      <c r="I13" s="8"/>
      <c r="J13" s="8"/>
    </row>
    <row r="14" spans="1:17" ht="15.75">
      <c r="C14" s="8"/>
      <c r="D14" s="8"/>
      <c r="E14" s="8"/>
      <c r="H14" s="8"/>
      <c r="I14" s="8"/>
      <c r="J14" s="8"/>
    </row>
    <row r="15" spans="1:17" ht="15.75">
      <c r="B15" s="20">
        <v>46202</v>
      </c>
      <c r="C15" s="26" t="s">
        <v>19</v>
      </c>
      <c r="D15" s="26"/>
      <c r="E15" s="26"/>
      <c r="G15" s="10"/>
      <c r="H15" s="11"/>
      <c r="I15" s="11"/>
      <c r="J15" s="11"/>
    </row>
    <row r="16" spans="1:17" ht="15.75">
      <c r="C16" s="8" t="s">
        <v>20</v>
      </c>
      <c r="D16" s="8"/>
      <c r="E16" s="8"/>
      <c r="H16" s="8"/>
      <c r="I16" s="8"/>
      <c r="J16" s="8"/>
    </row>
  </sheetData>
  <mergeCells count="12">
    <mergeCell ref="B9:Q9"/>
    <mergeCell ref="H12:J12"/>
    <mergeCell ref="C15:E15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2026-06-29T04:18:13Z</dcterms:modified>
</cp:coreProperties>
</file>