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M11" i="1"/>
  <c r="K11" i="1"/>
  <c r="I11" i="1"/>
  <c r="I12" i="1" s="1"/>
  <c r="G11" i="1"/>
  <c r="E11" i="1"/>
  <c r="N11" i="1" l="1"/>
  <c r="O11" i="1" s="1"/>
  <c r="E12" i="1"/>
  <c r="H13" i="1" s="1"/>
  <c r="K12" i="1"/>
  <c r="G12" i="1"/>
</calcChain>
</file>

<file path=xl/sharedStrings.xml><?xml version="1.0" encoding="utf-8"?>
<sst xmlns="http://schemas.openxmlformats.org/spreadsheetml/2006/main" count="38" uniqueCount="32">
  <si>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</si>
  <si>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</si>
  <si>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</si>
  <si>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</si>
  <si>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</si>
  <si>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</si>
  <si>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</si>
  <si>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</si>
  <si>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</si>
  <si>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</si>
  <si>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</si>
  <si>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</si>
  <si>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</si>
  <si>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</si>
  <si>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</si>
  <si>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</si>
  <si>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</si>
  <si>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</si>
  <si>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Дата</t>
  </si>
  <si>
    <t xml:space="preserve">Объем </t>
  </si>
  <si>
    <t xml:space="preserve">В целях получения ценовой информации в отношении товара для определения начальной (максимальной) цены контракта заказчиком:        </t>
  </si>
  <si>
    <t>Осуществлен поиск ценовой информации в реестре  заключенных заказчиками, размещенном на официальном сайте единой информационной системы в сфере закупок (далее - реестр контрактов, ЕИС), информации об исполненных контрактах на поставку товара с условиями, схожими с потребностями заказчика.</t>
  </si>
  <si>
    <t>Произведен анализ общедоступной ценовой информации (реклама, каталоги, описания услуг и другие предложения, обращенные к неопределенному кругу лиц, сведения о заключенных контрактах на поставку товара с условиями, схожими с потребностями заказчика).</t>
  </si>
  <si>
    <t>Направлены запросы о предоставлении ценовой информации поставщикам, обладающим опытом поставок соответствующего товара, информация о которых имеется в свободном доступе.</t>
  </si>
  <si>
    <t>Направлены запросы о предоставлении ценовой информации поставщикам, информация о которых содержится в ГИСП.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</si>
  <si>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</si>
  <si>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 xml:space="preserve">I. ОБОСНОВАНИЕ НАЧАЛЬНОЙ (МАКСИМАЛЬНОЙ) ЦЕНЫ КОНТРАКТА
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</si>
  <si>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Оказание услуг по поддержке, сопровождению и адаптации специализированного комплекса программных средств для автоматизированного ведения финансово-хозяйственного учета</t>
  </si>
  <si>
    <t>час</t>
  </si>
  <si>
    <t>КП от 22.05.2026  вх. № 2710-с;</t>
  </si>
  <si>
    <t>КП от 22.05.2026  вх. № 2711-с;</t>
  </si>
  <si>
    <t>КП от 22.05.2026  вх. № 2712-с.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</si>
</sst>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 shrinkToFit="1"/>
      <protection locked="0" hidden="1"/>
    </xf>
    <xf numFmtId="2" fontId="2" fillId="0" borderId="1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top" wrapText="1" shrinkToFi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1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Fill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7" fillId="0" borderId="7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zoomScaleNormal="100" workbookViewId="0">
      <selection activeCell="H16" sqref="H16"/>
    </sheetView>
  </sheetViews>
  <sheetFormatPr defaultRowHeight="15.75" x14ac:dyDescent="0.25"/>
  <cols>
    <col min="1" max="1" width="22.5703125" customWidth="1"/>
    <col min="2" max="2" width="5.7109375" customWidth="1"/>
    <col min="3" max="3" width="4.85546875" customWidth="1"/>
    <col min="4" max="4" width="10.85546875" style="9" customWidth="1"/>
    <col min="5" max="5" width="13.5703125" customWidth="1"/>
    <col min="6" max="6" width="9.5703125" style="10" customWidth="1"/>
    <col min="7" max="7" width="10.42578125" customWidth="1"/>
    <col min="8" max="8" width="11.28515625" customWidth="1"/>
    <col min="9" max="9" width="10.140625" customWidth="1"/>
    <col min="10" max="10" width="0" hidden="1" customWidth="1"/>
    <col min="11" max="11" width="10" hidden="1" customWidth="1"/>
    <col min="12" max="12" width="10.5703125" customWidth="1"/>
    <col min="13" max="13" width="7.7109375" customWidth="1"/>
    <col min="14" max="14" width="9.7109375" customWidth="1"/>
    <col min="15" max="15" width="6.7109375" customWidth="1"/>
  </cols>
  <sheetData>
    <row r="1" spans="1:16" ht="22.5" customHeight="1" x14ac:dyDescent="0.2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52.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5" x14ac:dyDescent="0.25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6" ht="17.25" customHeight="1" x14ac:dyDescent="0.25">
      <c r="A4" s="27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ht="26.25" customHeight="1" x14ac:dyDescent="0.25">
      <c r="A5" s="27" t="s">
        <v>21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6" ht="25.5" customHeight="1" x14ac:dyDescent="0.25">
      <c r="A6" s="27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6" ht="18" customHeight="1" x14ac:dyDescent="0.25">
      <c r="A7" s="27" t="s">
        <v>23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6" ht="21" customHeight="1" x14ac:dyDescent="0.25">
      <c r="A8" s="3"/>
      <c r="B8" s="3"/>
      <c r="C8" s="3"/>
      <c r="D8" s="8"/>
      <c r="E8" s="3"/>
      <c r="F8" s="3"/>
      <c r="G8" s="3"/>
      <c r="H8" s="3"/>
      <c r="I8" s="5"/>
      <c r="J8" s="3"/>
      <c r="K8" s="3"/>
      <c r="L8" s="3"/>
      <c r="M8" s="3"/>
      <c r="N8" s="3"/>
      <c r="O8" s="3"/>
    </row>
    <row r="9" spans="1:16" ht="15" customHeight="1" x14ac:dyDescent="0.25">
      <c r="A9" s="23" t="s">
        <v>0</v>
      </c>
      <c r="B9" s="23" t="s">
        <v>19</v>
      </c>
      <c r="C9" s="23"/>
      <c r="D9" s="7" t="s">
        <v>3</v>
      </c>
      <c r="E9" s="23" t="s">
        <v>5</v>
      </c>
      <c r="F9" s="4" t="s">
        <v>6</v>
      </c>
      <c r="G9" s="23" t="s">
        <v>5</v>
      </c>
      <c r="H9" s="4" t="s">
        <v>7</v>
      </c>
      <c r="I9" s="24" t="s">
        <v>5</v>
      </c>
      <c r="J9" s="4" t="s">
        <v>17</v>
      </c>
      <c r="K9" s="23" t="s">
        <v>5</v>
      </c>
      <c r="L9" s="22" t="s">
        <v>13</v>
      </c>
      <c r="M9" s="23" t="s">
        <v>14</v>
      </c>
      <c r="N9" s="23" t="s">
        <v>15</v>
      </c>
      <c r="O9" s="23" t="s">
        <v>16</v>
      </c>
      <c r="P9" s="19"/>
    </row>
    <row r="10" spans="1:16" ht="27" customHeight="1" thickBot="1" x14ac:dyDescent="0.3">
      <c r="A10" s="23"/>
      <c r="B10" s="4" t="s">
        <v>1</v>
      </c>
      <c r="C10" s="4" t="s">
        <v>2</v>
      </c>
      <c r="D10" s="7" t="s">
        <v>4</v>
      </c>
      <c r="E10" s="23"/>
      <c r="F10" s="4" t="s">
        <v>4</v>
      </c>
      <c r="G10" s="23"/>
      <c r="H10" s="4" t="s">
        <v>4</v>
      </c>
      <c r="I10" s="25"/>
      <c r="J10" s="4" t="s">
        <v>4</v>
      </c>
      <c r="K10" s="23"/>
      <c r="L10" s="22"/>
      <c r="M10" s="23"/>
      <c r="N10" s="23"/>
      <c r="O10" s="23"/>
      <c r="P10" s="19"/>
    </row>
    <row r="11" spans="1:16" ht="147" customHeight="1" thickBot="1" x14ac:dyDescent="0.3">
      <c r="A11" s="34" t="s">
        <v>27</v>
      </c>
      <c r="B11" s="6" t="s">
        <v>28</v>
      </c>
      <c r="C11" s="6">
        <v>200</v>
      </c>
      <c r="D11" s="15">
        <v>2995</v>
      </c>
      <c r="E11" s="16">
        <f>D11*C11</f>
        <v>599000</v>
      </c>
      <c r="F11" s="15">
        <v>2993</v>
      </c>
      <c r="G11" s="16">
        <f>F11*C11</f>
        <v>598600</v>
      </c>
      <c r="H11" s="15">
        <v>2990</v>
      </c>
      <c r="I11" s="17">
        <f>H11*C11</f>
        <v>598000</v>
      </c>
      <c r="J11" s="17"/>
      <c r="K11" s="16">
        <f>J11*C11</f>
        <v>0</v>
      </c>
      <c r="L11" s="18">
        <f>AVERAGE(D11,F11,H11,J11)</f>
        <v>2992.6666666666665</v>
      </c>
      <c r="M11" s="18">
        <f>COUNTA(D11,F11,H11,J11)</f>
        <v>3</v>
      </c>
      <c r="N11" s="18">
        <f>SQRT(IF(D11&gt;0,POWER(D11-L11,2),0)+IF(F11&gt;0,POWER(F11-L11,2),0)+IF(H11&gt;0,POWER(H11-L11,2),0)+IF(J11&gt;0,POWER(J11-L11,2),0))/(M11-1)</f>
        <v>1.7795130420052185</v>
      </c>
      <c r="O11" s="18">
        <f>N11/L11*100</f>
        <v>5.9462454065667802E-2</v>
      </c>
    </row>
    <row r="12" spans="1:16" ht="15" x14ac:dyDescent="0.25">
      <c r="A12" s="14" t="s">
        <v>8</v>
      </c>
      <c r="B12" s="11"/>
      <c r="C12" s="11"/>
      <c r="D12" s="12"/>
      <c r="E12" s="12">
        <f>SUM(E11:E11)</f>
        <v>599000</v>
      </c>
      <c r="F12" s="12"/>
      <c r="G12" s="12">
        <f>SUM(G11:G11)</f>
        <v>598600</v>
      </c>
      <c r="H12" s="12"/>
      <c r="I12" s="12">
        <f>SUM(I11:I11)</f>
        <v>598000</v>
      </c>
      <c r="J12" s="12"/>
      <c r="K12" s="12">
        <f>SUM(K11:K11)</f>
        <v>0</v>
      </c>
      <c r="L12" s="13"/>
      <c r="M12" s="13"/>
      <c r="N12" s="13"/>
      <c r="O12" s="13"/>
    </row>
    <row r="13" spans="1:16" ht="15" x14ac:dyDescent="0.25">
      <c r="A13" s="29" t="s">
        <v>25</v>
      </c>
      <c r="B13" s="30"/>
      <c r="C13" s="30"/>
      <c r="D13" s="30"/>
      <c r="E13" s="30"/>
      <c r="F13" s="30"/>
      <c r="G13" s="30"/>
      <c r="H13" s="32">
        <f>E12</f>
        <v>599000</v>
      </c>
      <c r="I13" s="33"/>
      <c r="J13" s="33"/>
      <c r="K13" s="33"/>
      <c r="L13" s="33"/>
      <c r="M13" s="33"/>
      <c r="N13" s="33"/>
      <c r="O13" s="33"/>
    </row>
    <row r="14" spans="1:16" x14ac:dyDescent="0.25">
      <c r="A14" s="1" t="s">
        <v>12</v>
      </c>
    </row>
    <row r="15" spans="1:16" ht="15" x14ac:dyDescent="0.25">
      <c r="A15" s="2" t="s">
        <v>9</v>
      </c>
      <c r="B15" s="31" t="s">
        <v>29</v>
      </c>
      <c r="C15" s="31"/>
      <c r="D15" s="31"/>
      <c r="E15" s="31"/>
    </row>
    <row r="16" spans="1:16" ht="15" x14ac:dyDescent="0.25">
      <c r="A16" s="2" t="s">
        <v>10</v>
      </c>
      <c r="B16" s="31" t="s">
        <v>30</v>
      </c>
      <c r="C16" s="31"/>
      <c r="D16" s="31"/>
      <c r="E16" s="31"/>
    </row>
    <row r="17" spans="1:5" ht="15" x14ac:dyDescent="0.25">
      <c r="A17" s="2" t="s">
        <v>11</v>
      </c>
      <c r="B17" s="31" t="s">
        <v>31</v>
      </c>
      <c r="C17" s="31"/>
      <c r="D17" s="31"/>
      <c r="E17" s="31"/>
    </row>
    <row r="19" spans="1:5" x14ac:dyDescent="0.25">
      <c r="A19" s="2" t="s">
        <v>18</v>
      </c>
      <c r="B19" s="28">
        <v>46164</v>
      </c>
      <c r="C19" s="28"/>
    </row>
  </sheetData>
  <mergeCells count="23">
    <mergeCell ref="B19:C19"/>
    <mergeCell ref="A4:O4"/>
    <mergeCell ref="A13:G13"/>
    <mergeCell ref="B17:E17"/>
    <mergeCell ref="B16:E16"/>
    <mergeCell ref="B15:E15"/>
    <mergeCell ref="H13:O13"/>
    <mergeCell ref="P9:P10"/>
    <mergeCell ref="A1:O2"/>
    <mergeCell ref="L9:L10"/>
    <mergeCell ref="M9:M10"/>
    <mergeCell ref="N9:N10"/>
    <mergeCell ref="O9:O10"/>
    <mergeCell ref="A9:A10"/>
    <mergeCell ref="B9:C9"/>
    <mergeCell ref="E9:E10"/>
    <mergeCell ref="G9:G10"/>
    <mergeCell ref="K9:K10"/>
    <mergeCell ref="I9:I10"/>
    <mergeCell ref="A3:O3"/>
    <mergeCell ref="A7:O7"/>
    <mergeCell ref="A5:O5"/>
    <mergeCell ref="A6:O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2026-05-22T06:49:13Z</dcterms:modified>
</cp:coreProperties>
</file>