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660" windowWidth="28800" windowHeight="11775"/>
  </bookViews>
  <sheets>
    <sheet name="Расчет цены" sheetId="2" r:id="rId1"/>
  </sheets>
  <definedNames>
    <definedName name="_xlnm.Print_Area" localSheetId="0">'Расчет цены'!$B$7:$R$12</definedName>
  </definedNames>
  <calcPr calcId="162913"/>
</workbook>
</file>

<file path=xl/calcChain.xml><?xml version="1.0" encoding="utf-8"?>
<calcChain xmlns="http://schemas.openxmlformats.org/spreadsheetml/2006/main">
  <c r="Q10" i="2" l="1"/>
  <c r="R10" i="2" s="1"/>
  <c r="P10" i="2"/>
  <c r="M10" i="2"/>
  <c r="N10" i="2" s="1"/>
  <c r="O10" i="2" s="1"/>
  <c r="R11" i="2" l="1"/>
</calcChain>
</file>

<file path=xl/sharedStrings.xml><?xml version="1.0" encoding="utf-8"?>
<sst xmlns="http://schemas.openxmlformats.org/spreadsheetml/2006/main" count="26" uniqueCount="24">
  <si>
    <t>Ед. изм</t>
  </si>
  <si>
    <t>Кол-во</t>
  </si>
  <si>
    <t>Среднее квадратичное отклонение</t>
  </si>
  <si>
    <t>Цена за единицу изм. (руб.)</t>
  </si>
  <si>
    <t>Данные реестра контрактов (руб./ед.изм.)</t>
  </si>
  <si>
    <t xml:space="preserve">Номер сведений о контракте №___ от </t>
  </si>
  <si>
    <t>Данные статистики</t>
  </si>
  <si>
    <t xml:space="preserve">Обоснование начальной (максимальной) цены контракта (Н(М)ЦК)
</t>
  </si>
  <si>
    <t>Оценка однородности совокупности значений выявленных цен, используемых в расчете Н(М)ЦК</t>
  </si>
  <si>
    <t>ИТОГО:</t>
  </si>
  <si>
    <t>Ценовая информация стоимости объекта закупки, (руб) за ед.изм.</t>
  </si>
  <si>
    <t>Н(М)ЦК,  определяемая методом сопоставимых рыночных цен (анализа рынка)</t>
  </si>
  <si>
    <t>Н(М)ЦК с учетом округления цены за единицу (руб.)</t>
  </si>
  <si>
    <r>
      <t xml:space="preserve">коэффициент вариации цен V (%)           </t>
    </r>
    <r>
      <rPr>
        <i/>
        <sz val="14"/>
        <color indexed="8"/>
        <rFont val="Times New Roman"/>
        <family val="1"/>
        <charset val="204"/>
      </rPr>
      <t xml:space="preserve">         (не должен превышать 33%)</t>
    </r>
  </si>
  <si>
    <r>
      <t>Средняя арифметическая цена за единицу     &lt;</t>
    </r>
    <r>
      <rPr>
        <i/>
        <sz val="14"/>
        <color indexed="8"/>
        <rFont val="Times New Roman"/>
        <family val="1"/>
        <charset val="204"/>
      </rPr>
      <t>ц</t>
    </r>
    <r>
      <rPr>
        <sz val="14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</si>
  <si>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</si>
  <si>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№ п/п</t>
  </si>
  <si>
    <t>Наименование предмета контракта</t>
  </si>
  <si>
    <t>Комплексное обслуживание, уборка административных зданий (помещений) (Республика Коми)</t>
  </si>
  <si>
    <t>усл.ед.</t>
  </si>
  <si>
    <t>В результате проведенного расчета Н(М)ЦК,  контракта составила:  241 386,70 руб.</t>
  </si>
  <si>
    <t>Источник №1 (вх. от 02.06.2026 № 5384)</t>
  </si>
  <si>
    <t>Источник №2  (вх. от 02.06.2026 № 5385)</t>
  </si>
  <si>
    <t>Источник №3 (вх. от 02.06.2026 № 5386)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</si>
</sst>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;[Red]0.00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vertical="center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8</xdr:row>
      <xdr:rowOff>1371600</xdr:rowOff>
    </xdr:from>
    <xdr:to>
      <xdr:col>15</xdr:col>
      <xdr:colOff>0</xdr:colOff>
      <xdr:row>8</xdr:row>
      <xdr:rowOff>1724025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01000" y="4191000"/>
          <a:ext cx="1209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8</xdr:row>
      <xdr:rowOff>923925</xdr:rowOff>
    </xdr:from>
    <xdr:to>
      <xdr:col>13</xdr:col>
      <xdr:colOff>1019175</xdr:colOff>
      <xdr:row>8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542925</xdr:colOff>
      <xdr:row>8</xdr:row>
      <xdr:rowOff>2276475</xdr:rowOff>
    </xdr:from>
    <xdr:to>
      <xdr:col>15</xdr:col>
      <xdr:colOff>2028825</xdr:colOff>
      <xdr:row>8</xdr:row>
      <xdr:rowOff>2638425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53600" y="50958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8</xdr:row>
      <xdr:rowOff>1400175</xdr:rowOff>
    </xdr:from>
    <xdr:to>
      <xdr:col>15</xdr:col>
      <xdr:colOff>419100</xdr:colOff>
      <xdr:row>8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"/>
  <sheetViews>
    <sheetView tabSelected="1" zoomScale="70" zoomScaleNormal="70" workbookViewId="0">
      <selection activeCell="R12" sqref="R12"/>
    </sheetView>
  </sheetViews>
  <sheetFormatPr defaultColWidth="9.140625" defaultRowHeight="12.75" x14ac:dyDescent="0.2"/>
  <cols>
    <col min="1" max="1" width="5.28515625" style="2" customWidth="1"/>
    <col min="2" max="2" width="7.140625" style="2" customWidth="1"/>
    <col min="3" max="3" width="50.85546875" style="2" customWidth="1"/>
    <col min="4" max="4" width="9.28515625" style="2" customWidth="1"/>
    <col min="5" max="5" width="11" style="2" customWidth="1"/>
    <col min="6" max="6" width="24.28515625" style="2" customWidth="1"/>
    <col min="7" max="8" width="21.42578125" style="2" customWidth="1"/>
    <col min="9" max="11" width="11.7109375" style="2" hidden="1" customWidth="1"/>
    <col min="12" max="12" width="11.42578125" style="2" hidden="1" customWidth="1"/>
    <col min="13" max="13" width="15.5703125" style="2" customWidth="1"/>
    <col min="14" max="14" width="16.28515625" style="2" customWidth="1"/>
    <col min="15" max="15" width="18.42578125" style="2" customWidth="1"/>
    <col min="16" max="16" width="36.28515625" style="2" customWidth="1"/>
    <col min="17" max="17" width="23.28515625" style="2" customWidth="1"/>
    <col min="18" max="18" width="14.85546875" style="2" customWidth="1"/>
    <col min="19" max="19" width="1.28515625" style="2" customWidth="1"/>
    <col min="20" max="20" width="0.7109375" style="2" customWidth="1"/>
    <col min="21" max="21" width="9.85546875" style="2" bestFit="1" customWidth="1"/>
    <col min="22" max="22" width="11.28515625" style="2" bestFit="1" customWidth="1"/>
    <col min="23" max="23" width="13.42578125" style="2" customWidth="1"/>
    <col min="24" max="24" width="15.28515625" style="2" customWidth="1"/>
    <col min="25" max="16384" width="9.140625" style="2"/>
  </cols>
  <sheetData>
    <row r="1" spans="2:24" ht="18.75" customHeight="1" x14ac:dyDescent="0.3">
      <c r="N1" s="40"/>
      <c r="O1" s="40"/>
      <c r="P1" s="40"/>
      <c r="Q1" s="40"/>
      <c r="R1" s="40"/>
    </row>
    <row r="2" spans="2:24" ht="12.75" customHeight="1" x14ac:dyDescent="0.2">
      <c r="N2" s="41"/>
      <c r="O2" s="41"/>
      <c r="P2" s="41"/>
      <c r="Q2" s="41"/>
      <c r="R2" s="41"/>
    </row>
    <row r="3" spans="2:24" ht="25.5" customHeight="1" x14ac:dyDescent="0.2">
      <c r="N3" s="41"/>
      <c r="O3" s="41"/>
      <c r="P3" s="41"/>
      <c r="Q3" s="41"/>
      <c r="R3" s="41"/>
    </row>
    <row r="4" spans="2:24" ht="23.25" customHeight="1" x14ac:dyDescent="0.2">
      <c r="N4" s="41"/>
      <c r="O4" s="41"/>
      <c r="P4" s="41"/>
      <c r="Q4" s="41"/>
      <c r="R4" s="41"/>
    </row>
    <row r="5" spans="2:24" ht="25.5" customHeight="1" x14ac:dyDescent="0.2">
      <c r="N5" s="41"/>
      <c r="O5" s="41"/>
      <c r="P5" s="41"/>
      <c r="Q5" s="41"/>
      <c r="R5" s="41"/>
    </row>
    <row r="6" spans="2:24" ht="15" customHeight="1" x14ac:dyDescent="0.3">
      <c r="N6" s="5"/>
      <c r="O6" s="5"/>
      <c r="P6" s="5"/>
      <c r="Q6" s="5"/>
      <c r="R6" s="5"/>
    </row>
    <row r="7" spans="2:24" ht="30" customHeight="1" x14ac:dyDescent="0.2">
      <c r="B7" s="39" t="s">
        <v>7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2:24" ht="59.25" customHeight="1" x14ac:dyDescent="0.2">
      <c r="B8" s="30" t="s">
        <v>16</v>
      </c>
      <c r="C8" s="37" t="s">
        <v>17</v>
      </c>
      <c r="D8" s="31" t="s">
        <v>0</v>
      </c>
      <c r="E8" s="31" t="s">
        <v>1</v>
      </c>
      <c r="F8" s="33" t="s">
        <v>10</v>
      </c>
      <c r="G8" s="34"/>
      <c r="H8" s="35"/>
      <c r="I8" s="33" t="s">
        <v>4</v>
      </c>
      <c r="J8" s="34"/>
      <c r="K8" s="34"/>
      <c r="L8" s="43" t="s">
        <v>6</v>
      </c>
      <c r="M8" s="29" t="s">
        <v>8</v>
      </c>
      <c r="N8" s="29"/>
      <c r="O8" s="29"/>
      <c r="P8" s="42" t="s">
        <v>11</v>
      </c>
      <c r="Q8" s="42"/>
      <c r="R8" s="42"/>
    </row>
    <row r="9" spans="2:24" ht="257.25" customHeight="1" x14ac:dyDescent="0.2">
      <c r="B9" s="31"/>
      <c r="C9" s="38"/>
      <c r="D9" s="32"/>
      <c r="E9" s="32"/>
      <c r="F9" s="9" t="s">
        <v>21</v>
      </c>
      <c r="G9" s="9" t="s">
        <v>22</v>
      </c>
      <c r="H9" s="9" t="s">
        <v>23</v>
      </c>
      <c r="I9" s="6" t="s">
        <v>5</v>
      </c>
      <c r="J9" s="6" t="s">
        <v>5</v>
      </c>
      <c r="K9" s="6" t="s">
        <v>5</v>
      </c>
      <c r="L9" s="44"/>
      <c r="M9" s="6" t="s">
        <v>14</v>
      </c>
      <c r="N9" s="6" t="s">
        <v>2</v>
      </c>
      <c r="O9" s="9" t="s">
        <v>13</v>
      </c>
      <c r="P9" s="6" t="s">
        <v>15</v>
      </c>
      <c r="Q9" s="10" t="s">
        <v>3</v>
      </c>
      <c r="R9" s="10" t="s">
        <v>12</v>
      </c>
    </row>
    <row r="10" spans="2:24" ht="50.25" customHeight="1" x14ac:dyDescent="0.2">
      <c r="B10" s="12">
        <v>1</v>
      </c>
      <c r="C10" s="11" t="s">
        <v>18</v>
      </c>
      <c r="D10" s="12" t="s">
        <v>19</v>
      </c>
      <c r="E10" s="13">
        <v>1</v>
      </c>
      <c r="F10" s="25">
        <v>223879</v>
      </c>
      <c r="G10" s="25">
        <v>253083.38</v>
      </c>
      <c r="H10" s="25">
        <v>247197.72</v>
      </c>
      <c r="I10" s="24"/>
      <c r="J10" s="24"/>
      <c r="K10" s="24"/>
      <c r="L10" s="24"/>
      <c r="M10" s="26">
        <f>(F10+G10+H10)/3</f>
        <v>241386.69999999998</v>
      </c>
      <c r="N10" s="16">
        <f>SQRT(((SUM((POWER(F10-M10,2)),(POWER(G10-M10,2)),(POWER(H10-M10,2)))/(COLUMNS(F10:H10)-1))))</f>
        <v>15445.061277845422</v>
      </c>
      <c r="O10" s="16">
        <f t="shared" ref="O10" si="0">N10/M10*100</f>
        <v>6.3984723590178847</v>
      </c>
      <c r="P10" s="15">
        <f>(F10+G10+H10)/3</f>
        <v>241386.69999999998</v>
      </c>
      <c r="Q10" s="14">
        <f>(F10+G10+H10)/3</f>
        <v>241386.69999999998</v>
      </c>
      <c r="R10" s="24">
        <f t="shared" ref="R10" si="1">Q10*E10</f>
        <v>241386.69999999998</v>
      </c>
    </row>
    <row r="11" spans="2:24" s="1" customFormat="1" ht="15" customHeight="1" x14ac:dyDescent="0.2">
      <c r="B11" s="17"/>
      <c r="C11" s="17"/>
      <c r="D11" s="18"/>
      <c r="E11" s="19"/>
      <c r="F11" s="20"/>
      <c r="G11" s="20"/>
      <c r="H11" s="20"/>
      <c r="I11" s="20"/>
      <c r="J11" s="20"/>
      <c r="K11" s="20"/>
      <c r="L11" s="20"/>
      <c r="M11" s="21"/>
      <c r="N11" s="22"/>
      <c r="O11" s="22"/>
      <c r="P11" s="36" t="s">
        <v>9</v>
      </c>
      <c r="Q11" s="36"/>
      <c r="R11" s="23">
        <f>SUM(R10:R10)</f>
        <v>241386.69999999998</v>
      </c>
      <c r="U11" s="4"/>
      <c r="V11" s="2"/>
      <c r="W11" s="2"/>
      <c r="X11" s="2"/>
    </row>
    <row r="12" spans="2:24" s="3" customFormat="1" ht="37.5" customHeight="1" x14ac:dyDescent="0.3">
      <c r="B12" s="28" t="s">
        <v>20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7"/>
      <c r="P12" s="27"/>
      <c r="Q12" s="27"/>
      <c r="R12" s="8"/>
      <c r="U12" s="4"/>
      <c r="V12" s="4"/>
    </row>
  </sheetData>
  <mergeCells count="15">
    <mergeCell ref="B7:R7"/>
    <mergeCell ref="N1:R1"/>
    <mergeCell ref="N2:R5"/>
    <mergeCell ref="P8:R8"/>
    <mergeCell ref="I8:K8"/>
    <mergeCell ref="L8:L9"/>
    <mergeCell ref="P12:Q12"/>
    <mergeCell ref="B12:N12"/>
    <mergeCell ref="M8:O8"/>
    <mergeCell ref="B8:B9"/>
    <mergeCell ref="D8:D9"/>
    <mergeCell ref="E8:E9"/>
    <mergeCell ref="F8:H8"/>
    <mergeCell ref="P11:Q11"/>
    <mergeCell ref="C8:C9"/>
  </mergeCells>
  <pageMargins left="0.78740157480314965" right="0.39370078740157483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Конанова Юлия Ивановна</cp:lastModifiedBy>
  <cp:lastPrinted>2018-03-01T14:33:11Z</cp:lastPrinted>
  <dcterms:created xsi:type="dcterms:W3CDTF">2014-01-15T18:15:09Z</dcterms:created>
  <dcterms:modified xsi:type="dcterms:W3CDTF">2026-06-02T12:24:17Z</dcterms:modified>
</cp:coreProperties>
</file>