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1"/>
  <workbookPr filterPrivacy="1"/>
  <xr:revisionPtr revIDLastSave="0" documentId="13_ncr:1_{CF5962AF-1C95-4D0A-AF80-C592AC150634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Лист1" sheetId="6" r:id="rId1"/>
    <sheet name="Лист1 (2)" sheetId="7" r:id="rId2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7" l="1"/>
  <c r="G7" i="7"/>
  <c r="G6" i="7"/>
  <c r="G5" i="7"/>
  <c r="G4" i="7"/>
  <c r="G3" i="7"/>
  <c r="G8" i="7" l="1"/>
  <c r="I12" i="6"/>
  <c r="J12" i="6"/>
  <c r="K12" i="6"/>
  <c r="I10" i="6"/>
  <c r="J10" i="6"/>
  <c r="K10" i="6"/>
  <c r="N10" i="6"/>
  <c r="O10" i="6" s="1"/>
  <c r="I11" i="6"/>
  <c r="J11" i="6"/>
  <c r="K11" i="6"/>
  <c r="N11" i="6"/>
  <c r="O11" i="6" s="1"/>
  <c r="N9" i="6" l="1"/>
  <c r="O9" i="6" s="1"/>
  <c r="K9" i="6"/>
  <c r="J9" i="6"/>
  <c r="I9" i="6"/>
  <c r="O12" i="6" l="1"/>
</calcChain>
</file>

<file path=xl/sharedStrings.xml><?xml version="1.0" encoding="utf-8"?>
<sst xmlns="http://schemas.openxmlformats.org/spreadsheetml/2006/main" count="75" uniqueCount="44">
  <si>
    <t>Наименование товара                         Основные характеристики объекта закупки</t>
  </si>
  <si>
    <t>Номер источника</t>
  </si>
  <si>
    <t>Среднее значение цены</t>
  </si>
  <si>
    <t>Среднее квадратичное отклонение</t>
  </si>
  <si>
    <t>Коэффициент вариации (д.б. &lt; 33%)</t>
  </si>
  <si>
    <t>Ед. изм.</t>
  </si>
  <si>
    <t>Количество объекта закупки</t>
  </si>
  <si>
    <t>НМЦ объекта закупки</t>
  </si>
  <si>
    <t>Значение цены указаное в источнике</t>
  </si>
  <si>
    <t>Итого:</t>
  </si>
  <si>
    <t>№ ПП</t>
  </si>
  <si>
    <t>НМЦ контракта:</t>
  </si>
  <si>
    <t>(сумма прописью)</t>
  </si>
  <si>
    <t>Работник контрактной службы:</t>
  </si>
  <si>
    <t>подпись</t>
  </si>
  <si>
    <t>(Ф.И.О.)</t>
  </si>
  <si>
    <r>
      <t xml:space="preserve">Используемый метод определения НМЦК:  </t>
    </r>
    <r>
      <rPr>
        <sz val="11"/>
        <color indexed="8"/>
        <rFont val="Times New Roman"/>
        <family val="1"/>
        <charset val="204"/>
      </rPr>
      <t xml:space="preserve">Метод сопоставимых рыночных цен (анализ рынка) </t>
    </r>
  </si>
  <si>
    <t xml:space="preserve">                         Обоснование начальной (максимальной) цены контракта</t>
  </si>
  <si>
    <t>Цена за 1 ед., используемая для расчета максимальной цены контракта</t>
  </si>
  <si>
    <t>ОКПД2/КТРУ</t>
  </si>
  <si>
    <t>шт.</t>
  </si>
  <si>
    <t>Красящая лента черного цвета на 1200 отпечатков для принтера Advent SOLID</t>
  </si>
  <si>
    <t>28.23.25</t>
  </si>
  <si>
    <t>Красящая лента синего цвета на 1200 отпечатков для принтера Advent SOLID</t>
  </si>
  <si>
    <t>Лента полноцветной печати на 250 отпечатков для принтера Advent SOLID</t>
  </si>
  <si>
    <t>Красящая лента красного цвета на 1200 отпечатков для принтера Advent SOLID</t>
  </si>
  <si>
    <t>Красящая лента серебряного цвета на 1200 отпечатков для принтера Advent SOLID</t>
  </si>
  <si>
    <t>Служба охраны и внутреннего режима</t>
  </si>
  <si>
    <t xml:space="preserve">Подразделение </t>
  </si>
  <si>
    <t>Странаа происхождения</t>
  </si>
  <si>
    <t>Китай</t>
  </si>
  <si>
    <t>Сумма НДС</t>
  </si>
  <si>
    <t>шт</t>
  </si>
  <si>
    <t xml:space="preserve">Информация об установлении приоритета товарам российского происхождения
</t>
  </si>
  <si>
    <t xml:space="preserve">поставка  записных книжек </t>
  </si>
  <si>
    <t>17.23.13.191</t>
  </si>
  <si>
    <t>Записная книжка  А4 7БЦ 160л.</t>
  </si>
  <si>
    <t xml:space="preserve">Записная книжка  А4 7БЦ 80л.
</t>
  </si>
  <si>
    <t>ограничение</t>
  </si>
  <si>
    <t>Ценовое предложение Поставщика № 1 коммерческое предложение  от 10.04.2026</t>
  </si>
  <si>
    <t>Ценовое предложение  Поставщика № 2 коммерческое предложение 18.04.2026</t>
  </si>
  <si>
    <t>Ценовое предложение Поставщика №3 коммерческое предложение от 13.04.2026г.</t>
  </si>
  <si>
    <t xml:space="preserve">Зап исная книжка книжка А4 120л. 7БЦ (в ассортименте)
</t>
  </si>
  <si>
    <t>Наименьшее значение 10000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</si>
</sst>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#,##0.00&quot;р.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0"/>
      <color rgb="FF000000"/>
      <name val="Tahoma"/>
      <family val="2"/>
      <charset val="204"/>
    </font>
    <font>
      <sz val="10"/>
      <color rgb="FF000000"/>
      <name val="Tahoma"/>
      <family val="2"/>
      <charset val="204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/>
  </cellStyleXfs>
  <cellXfs count="74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1" applyNumberFormat="1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10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9" fillId="0" borderId="0" xfId="0" applyFont="1" applyBorder="1" applyAlignment="1">
      <alignment horizontal="right" vertical="center"/>
    </xf>
    <xf numFmtId="0" fontId="9" fillId="0" borderId="0" xfId="1" applyNumberFormat="1" applyFont="1" applyAlignment="1">
      <alignment wrapText="1"/>
    </xf>
    <xf numFmtId="0" fontId="6" fillId="0" borderId="0" xfId="0" applyFont="1"/>
    <xf numFmtId="0" fontId="0" fillId="0" borderId="0" xfId="0" applyFont="1"/>
    <xf numFmtId="0" fontId="11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9" fillId="0" borderId="0" xfId="0" applyFont="1" applyBorder="1" applyAlignment="1">
      <alignment wrapText="1"/>
    </xf>
    <xf numFmtId="2" fontId="9" fillId="0" borderId="1" xfId="0" applyNumberFormat="1" applyFont="1" applyFill="1" applyBorder="1" applyAlignment="1">
      <alignment vertical="center" wrapText="1"/>
    </xf>
    <xf numFmtId="0" fontId="0" fillId="0" borderId="0" xfId="0" applyFill="1"/>
    <xf numFmtId="0" fontId="2" fillId="0" borderId="0" xfId="0" applyFont="1" applyFill="1" applyAlignment="1">
      <alignment horizontal="left" wrapText="1"/>
    </xf>
    <xf numFmtId="4" fontId="12" fillId="0" borderId="10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/>
    <xf numFmtId="0" fontId="3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2" fontId="15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9" fillId="0" borderId="1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9" fillId="0" borderId="5" xfId="0" applyFont="1" applyBorder="1" applyAlignment="1">
      <alignment horizont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/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0" fontId="8" fillId="0" borderId="3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righ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9" fillId="0" borderId="5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</cellXfs>
  <cellStyles count="3">
    <cellStyle name="Денежный" xfId="1" builtinId="4"/>
    <cellStyle name="Обычный" xfId="0" builtinId="0"/>
    <cellStyle name="Обычный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5"/>
  <sheetViews>
    <sheetView tabSelected="1" workbookViewId="0">
      <selection activeCell="D21" sqref="D21"/>
    </sheetView>
  </sheetViews>
  <sheetFormatPr defaultRowHeight="15" x14ac:dyDescent="0.25"/>
  <cols>
    <col min="1" max="1" width="4.140625" customWidth="1"/>
    <col min="2" max="2" width="25" customWidth="1"/>
    <col min="3" max="3" width="13.140625" customWidth="1"/>
    <col min="4" max="4" width="13.28515625" customWidth="1"/>
    <col min="5" max="5" width="13.140625" customWidth="1"/>
    <col min="6" max="6" width="12.85546875" customWidth="1"/>
    <col min="7" max="7" width="2.7109375" customWidth="1"/>
    <col min="8" max="8" width="2.85546875" customWidth="1"/>
    <col min="9" max="9" width="8" customWidth="1"/>
    <col min="10" max="10" width="9.7109375" customWidth="1"/>
    <col min="12" max="12" width="8.140625" customWidth="1"/>
    <col min="14" max="14" width="10.42578125" customWidth="1"/>
    <col min="15" max="15" width="13" customWidth="1"/>
    <col min="16" max="16" width="14.5703125" customWidth="1"/>
  </cols>
  <sheetData>
    <row r="1" spans="1:18" ht="16.5" customHeight="1" x14ac:dyDescent="0.25">
      <c r="A1" s="1"/>
      <c r="B1" s="64" t="s">
        <v>17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2"/>
    </row>
    <row r="2" spans="1:18" s="27" customFormat="1" ht="16.5" customHeight="1" x14ac:dyDescent="0.25">
      <c r="A2" s="28"/>
      <c r="B2" s="65" t="s">
        <v>34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8" ht="15" customHeight="1" x14ac:dyDescent="0.25">
      <c r="A3" s="17"/>
      <c r="B3" s="66" t="s">
        <v>16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spans="1:18" ht="10.5" customHeight="1" x14ac:dyDescent="0.25">
      <c r="A4" s="1"/>
      <c r="B4" s="1"/>
      <c r="C4" s="1"/>
      <c r="D4" s="1"/>
      <c r="E4" s="2"/>
      <c r="F4" s="2"/>
      <c r="G4" s="2"/>
      <c r="H4" s="2"/>
      <c r="I4" s="2"/>
      <c r="J4" s="5"/>
      <c r="K4" s="6"/>
      <c r="L4" s="5"/>
      <c r="M4" s="2"/>
      <c r="N4" s="3"/>
      <c r="O4" s="2"/>
    </row>
    <row r="5" spans="1:18" ht="12.75" customHeight="1" x14ac:dyDescent="0.25">
      <c r="A5" s="58" t="s">
        <v>10</v>
      </c>
      <c r="B5" s="58" t="s">
        <v>0</v>
      </c>
      <c r="C5" s="59" t="s">
        <v>19</v>
      </c>
      <c r="D5" s="58" t="s">
        <v>1</v>
      </c>
      <c r="E5" s="58"/>
      <c r="F5" s="58"/>
      <c r="G5" s="58"/>
      <c r="H5" s="58"/>
      <c r="I5" s="58" t="s">
        <v>2</v>
      </c>
      <c r="J5" s="67" t="s">
        <v>3</v>
      </c>
      <c r="K5" s="67" t="s">
        <v>4</v>
      </c>
      <c r="L5" s="58" t="s">
        <v>5</v>
      </c>
      <c r="M5" s="58" t="s">
        <v>6</v>
      </c>
      <c r="N5" s="58" t="s">
        <v>18</v>
      </c>
      <c r="O5" s="68" t="s">
        <v>7</v>
      </c>
      <c r="P5" s="58" t="s">
        <v>33</v>
      </c>
    </row>
    <row r="6" spans="1:18" ht="90" customHeight="1" x14ac:dyDescent="0.25">
      <c r="A6" s="58"/>
      <c r="B6" s="58"/>
      <c r="C6" s="60"/>
      <c r="D6" s="57" t="s">
        <v>39</v>
      </c>
      <c r="E6" s="57" t="s">
        <v>40</v>
      </c>
      <c r="F6" s="57" t="s">
        <v>41</v>
      </c>
      <c r="G6" s="18">
        <v>4</v>
      </c>
      <c r="H6" s="18">
        <v>5</v>
      </c>
      <c r="I6" s="58"/>
      <c r="J6" s="67"/>
      <c r="K6" s="67"/>
      <c r="L6" s="58"/>
      <c r="M6" s="58"/>
      <c r="N6" s="58"/>
      <c r="O6" s="68"/>
      <c r="P6" s="58"/>
    </row>
    <row r="7" spans="1:18" ht="16.5" customHeight="1" x14ac:dyDescent="0.25">
      <c r="A7" s="58"/>
      <c r="B7" s="58"/>
      <c r="C7" s="61"/>
      <c r="D7" s="58" t="s">
        <v>8</v>
      </c>
      <c r="E7" s="58"/>
      <c r="F7" s="58"/>
      <c r="G7" s="58"/>
      <c r="H7" s="58"/>
      <c r="I7" s="58"/>
      <c r="J7" s="67"/>
      <c r="K7" s="67"/>
      <c r="L7" s="58"/>
      <c r="M7" s="58"/>
      <c r="N7" s="58"/>
      <c r="O7" s="68"/>
      <c r="P7" s="58"/>
    </row>
    <row r="8" spans="1:18" ht="12.75" customHeight="1" x14ac:dyDescent="0.25">
      <c r="A8" s="20">
        <v>1</v>
      </c>
      <c r="B8" s="18">
        <v>2</v>
      </c>
      <c r="C8" s="21">
        <v>3</v>
      </c>
      <c r="D8" s="36">
        <v>4</v>
      </c>
      <c r="E8" s="36">
        <v>5</v>
      </c>
      <c r="F8" s="36">
        <v>6</v>
      </c>
      <c r="G8" s="36"/>
      <c r="H8" s="36"/>
      <c r="I8" s="36">
        <v>7</v>
      </c>
      <c r="J8" s="7">
        <v>8</v>
      </c>
      <c r="K8" s="7">
        <v>9</v>
      </c>
      <c r="L8" s="36">
        <v>10</v>
      </c>
      <c r="M8" s="36">
        <v>11</v>
      </c>
      <c r="N8" s="36">
        <v>12</v>
      </c>
      <c r="O8" s="8">
        <v>13</v>
      </c>
      <c r="P8" s="18">
        <v>2</v>
      </c>
    </row>
    <row r="9" spans="1:18" s="35" customFormat="1" ht="36" customHeight="1" x14ac:dyDescent="0.2">
      <c r="A9" s="33">
        <v>1</v>
      </c>
      <c r="B9" s="54" t="s">
        <v>42</v>
      </c>
      <c r="C9" s="53" t="s">
        <v>35</v>
      </c>
      <c r="D9" s="38">
        <v>200</v>
      </c>
      <c r="E9" s="39">
        <v>290</v>
      </c>
      <c r="F9" s="34">
        <v>220</v>
      </c>
      <c r="G9" s="32"/>
      <c r="H9" s="19"/>
      <c r="I9" s="26">
        <f t="shared" ref="I9" si="0">IF(ISERROR(AVERAGE(D9:H9)),0,AVERAGE(D9:H9))</f>
        <v>236.66666666666666</v>
      </c>
      <c r="J9" s="26">
        <f t="shared" ref="J9" si="1">IF(ISERROR(STDEVA(D9:H9)),0,STDEVA(D9:H9))</f>
        <v>47.258156262526036</v>
      </c>
      <c r="K9" s="55">
        <f t="shared" ref="K9" si="2">IF(ISERROR(STDEVA(D9:H9)/(SUM(D9:H9)/COUNTIF(D9:H9,"&gt;0"))),0,STDEVA(D9:H9)/(SUM(D9:H9)/COUNTIF(D9:H9,"&gt;0")))</f>
        <v>0.19968235040503959</v>
      </c>
      <c r="L9" s="56" t="s">
        <v>32</v>
      </c>
      <c r="M9" s="56">
        <v>30</v>
      </c>
      <c r="N9" s="41">
        <f t="shared" ref="N9" si="3">IF(ISERROR(ROUND(AVERAGE(D9:H9),2)),0,ROUND(AVERAGE(D9:H9),2))</f>
        <v>236.67</v>
      </c>
      <c r="O9" s="30">
        <f t="shared" ref="O9" si="4">M9*N9</f>
        <v>7100.0999999999995</v>
      </c>
      <c r="P9" s="54" t="s">
        <v>38</v>
      </c>
    </row>
    <row r="10" spans="1:18" s="35" customFormat="1" ht="34.5" customHeight="1" x14ac:dyDescent="0.2">
      <c r="A10" s="33">
        <v>2</v>
      </c>
      <c r="B10" s="54" t="s">
        <v>36</v>
      </c>
      <c r="C10" s="53" t="s">
        <v>35</v>
      </c>
      <c r="D10" s="38">
        <v>295</v>
      </c>
      <c r="E10" s="39">
        <v>450</v>
      </c>
      <c r="F10" s="34">
        <v>345</v>
      </c>
      <c r="G10" s="32"/>
      <c r="H10" s="19"/>
      <c r="I10" s="26">
        <f t="shared" ref="I10:I12" si="5">IF(ISERROR(AVERAGE(D10:H10)),0,AVERAGE(D10:H10))</f>
        <v>363.33333333333331</v>
      </c>
      <c r="J10" s="26">
        <f t="shared" ref="J10:J12" si="6">IF(ISERROR(STDEVA(D10:H10)),0,STDEVA(D10:H10))</f>
        <v>79.109628575372184</v>
      </c>
      <c r="K10" s="55">
        <f t="shared" ref="K10:K12" si="7">IF(ISERROR(STDEVA(D10:H10)/(SUM(D10:H10)/COUNTIF(D10:H10,"&gt;0"))),0,STDEVA(D10:H10)/(SUM(D10:H10)/COUNTIF(D10:H10,"&gt;0")))</f>
        <v>0.21773292268451061</v>
      </c>
      <c r="L10" s="56" t="s">
        <v>32</v>
      </c>
      <c r="M10" s="56">
        <v>10</v>
      </c>
      <c r="N10" s="41">
        <f t="shared" ref="N10:N11" si="8">IF(ISERROR(ROUND(AVERAGE(D10:H10),2)),0,ROUND(AVERAGE(D10:H10),2))</f>
        <v>363.33</v>
      </c>
      <c r="O10" s="30">
        <f t="shared" ref="O10:O11" si="9">M10*N10</f>
        <v>3633.2999999999997</v>
      </c>
      <c r="P10" s="54" t="s">
        <v>38</v>
      </c>
    </row>
    <row r="11" spans="1:18" s="35" customFormat="1" ht="42" customHeight="1" x14ac:dyDescent="0.2">
      <c r="A11" s="33">
        <v>3</v>
      </c>
      <c r="B11" s="54" t="s">
        <v>37</v>
      </c>
      <c r="C11" s="53" t="s">
        <v>35</v>
      </c>
      <c r="D11" s="38">
        <v>150</v>
      </c>
      <c r="E11" s="39">
        <v>200</v>
      </c>
      <c r="F11" s="34">
        <v>175</v>
      </c>
      <c r="G11" s="32"/>
      <c r="H11" s="19"/>
      <c r="I11" s="26">
        <f t="shared" si="5"/>
        <v>175</v>
      </c>
      <c r="J11" s="26">
        <f t="shared" si="6"/>
        <v>25</v>
      </c>
      <c r="K11" s="55">
        <f t="shared" si="7"/>
        <v>0.14285714285714285</v>
      </c>
      <c r="L11" s="56" t="s">
        <v>32</v>
      </c>
      <c r="M11" s="56">
        <v>7</v>
      </c>
      <c r="N11" s="41">
        <f t="shared" si="8"/>
        <v>175</v>
      </c>
      <c r="O11" s="30">
        <f t="shared" si="9"/>
        <v>1225</v>
      </c>
      <c r="P11" s="54" t="s">
        <v>38</v>
      </c>
      <c r="R11" s="16"/>
    </row>
    <row r="12" spans="1:18" x14ac:dyDescent="0.25">
      <c r="A12" s="9"/>
      <c r="B12" s="24"/>
      <c r="C12" s="24"/>
      <c r="D12" s="25"/>
      <c r="E12" s="9"/>
      <c r="F12" s="9"/>
      <c r="G12" s="9"/>
      <c r="H12" s="9"/>
      <c r="I12" s="10">
        <f t="shared" si="5"/>
        <v>0</v>
      </c>
      <c r="J12" s="9">
        <f t="shared" si="6"/>
        <v>0</v>
      </c>
      <c r="K12" s="11">
        <f t="shared" si="7"/>
        <v>0</v>
      </c>
      <c r="L12" s="9"/>
      <c r="M12" s="12"/>
      <c r="N12" s="13" t="s">
        <v>9</v>
      </c>
      <c r="O12" s="29">
        <f>SUM(O9:O11)</f>
        <v>11958.4</v>
      </c>
    </row>
    <row r="13" spans="1:18" ht="27.75" customHeight="1" x14ac:dyDescent="0.25">
      <c r="A13" s="9"/>
      <c r="B13" s="14" t="s">
        <v>11</v>
      </c>
      <c r="C13" s="14"/>
      <c r="D13" s="62" t="s">
        <v>43</v>
      </c>
      <c r="E13" s="62"/>
      <c r="F13" s="63"/>
      <c r="G13" s="63"/>
      <c r="H13" s="63"/>
      <c r="I13" s="63"/>
      <c r="J13" s="63"/>
      <c r="K13" s="63"/>
      <c r="L13" s="63"/>
      <c r="M13" s="63"/>
      <c r="N13" s="63"/>
      <c r="O13" s="63"/>
    </row>
    <row r="14" spans="1:18" ht="11.25" customHeight="1" x14ac:dyDescent="0.25">
      <c r="A14" s="9"/>
      <c r="B14" s="37"/>
      <c r="C14" s="37"/>
      <c r="D14" s="9"/>
      <c r="E14" s="9"/>
      <c r="F14" s="69" t="s">
        <v>12</v>
      </c>
      <c r="G14" s="69"/>
      <c r="H14" s="69"/>
      <c r="I14" s="69"/>
      <c r="J14" s="69"/>
      <c r="K14" s="69"/>
      <c r="L14" s="69"/>
      <c r="M14" s="69"/>
      <c r="N14" s="69"/>
      <c r="O14" s="15"/>
    </row>
    <row r="15" spans="1:18" ht="11.25" customHeight="1" x14ac:dyDescent="0.25">
      <c r="A15" s="9"/>
      <c r="B15" s="37"/>
      <c r="C15" s="37"/>
      <c r="D15" s="9"/>
      <c r="E15" s="9"/>
      <c r="F15" s="31"/>
      <c r="G15" s="31"/>
      <c r="H15" s="31"/>
      <c r="I15" s="31"/>
      <c r="J15" s="31"/>
      <c r="K15" s="31"/>
      <c r="L15" s="31"/>
      <c r="M15" s="31"/>
      <c r="N15" s="31"/>
      <c r="O15" s="15"/>
    </row>
    <row r="16" spans="1:18" ht="12.75" customHeight="1" x14ac:dyDescent="0.25">
      <c r="A16" s="9"/>
      <c r="B16" s="70" t="s">
        <v>13</v>
      </c>
      <c r="C16" s="70"/>
      <c r="D16" s="70"/>
      <c r="E16" s="70"/>
      <c r="F16" s="71"/>
      <c r="G16" s="71"/>
      <c r="H16" s="71"/>
      <c r="I16" s="10"/>
      <c r="J16" s="72"/>
      <c r="K16" s="72"/>
      <c r="L16" s="72"/>
      <c r="M16" s="12"/>
      <c r="N16" s="9"/>
      <c r="O16" s="15"/>
    </row>
    <row r="17" spans="1:15" ht="12" customHeight="1" x14ac:dyDescent="0.25">
      <c r="A17" s="16"/>
      <c r="B17" s="37"/>
      <c r="C17" s="37"/>
      <c r="D17" s="9"/>
      <c r="E17" s="9"/>
      <c r="F17" s="73" t="s">
        <v>14</v>
      </c>
      <c r="G17" s="73"/>
      <c r="H17" s="73"/>
      <c r="I17" s="10"/>
      <c r="J17" s="9"/>
      <c r="K17" s="11" t="s">
        <v>15</v>
      </c>
      <c r="L17" s="9"/>
      <c r="M17" s="12"/>
      <c r="N17" s="9"/>
      <c r="O17" s="15"/>
    </row>
    <row r="21" spans="1:15" x14ac:dyDescent="0.25">
      <c r="B21" s="22"/>
      <c r="C21" s="22"/>
    </row>
    <row r="22" spans="1:15" x14ac:dyDescent="0.25">
      <c r="B22" s="23"/>
      <c r="C22" s="23"/>
    </row>
    <row r="23" spans="1:15" x14ac:dyDescent="0.25">
      <c r="B23" s="22"/>
      <c r="C23" s="22"/>
    </row>
    <row r="24" spans="1:15" x14ac:dyDescent="0.25">
      <c r="B24" s="22"/>
      <c r="C24" s="22"/>
    </row>
    <row r="25" spans="1:15" x14ac:dyDescent="0.25">
      <c r="B25" s="23"/>
      <c r="C25" s="23"/>
    </row>
  </sheetData>
  <mergeCells count="23">
    <mergeCell ref="F14:N14"/>
    <mergeCell ref="B16:E16"/>
    <mergeCell ref="F16:H16"/>
    <mergeCell ref="J16:L16"/>
    <mergeCell ref="F17:H17"/>
    <mergeCell ref="D13:E13"/>
    <mergeCell ref="F13:O13"/>
    <mergeCell ref="B1:N1"/>
    <mergeCell ref="B2:O2"/>
    <mergeCell ref="B3:O3"/>
    <mergeCell ref="J5:J7"/>
    <mergeCell ref="K5:K7"/>
    <mergeCell ref="L5:L7"/>
    <mergeCell ref="M5:M7"/>
    <mergeCell ref="N5:N7"/>
    <mergeCell ref="O5:O7"/>
    <mergeCell ref="D7:H7"/>
    <mergeCell ref="P5:P7"/>
    <mergeCell ref="A5:A7"/>
    <mergeCell ref="B5:B7"/>
    <mergeCell ref="C5:C7"/>
    <mergeCell ref="D5:H5"/>
    <mergeCell ref="I5:I7"/>
  </mergeCells>
  <pageMargins left="0.7" right="0.7" top="0.75" bottom="0.75" header="0.3" footer="0.3"/>
  <pageSetup paperSize="9"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7FB45-E44B-4469-B518-148881785A56}">
  <dimension ref="A1:J21"/>
  <sheetViews>
    <sheetView workbookViewId="0">
      <selection activeCell="F17" sqref="F17"/>
    </sheetView>
  </sheetViews>
  <sheetFormatPr defaultRowHeight="15" x14ac:dyDescent="0.25"/>
  <cols>
    <col min="1" max="1" width="4.140625" customWidth="1"/>
    <col min="2" max="2" width="13.140625" customWidth="1"/>
    <col min="3" max="3" width="25" customWidth="1"/>
    <col min="4" max="4" width="8.140625" customWidth="1"/>
    <col min="6" max="6" width="10.42578125" customWidth="1"/>
    <col min="7" max="8" width="13" customWidth="1"/>
    <col min="9" max="9" width="16.28515625" customWidth="1"/>
  </cols>
  <sheetData>
    <row r="1" spans="1:10" ht="10.5" customHeight="1" x14ac:dyDescent="0.25">
      <c r="A1" s="1"/>
      <c r="B1" s="1"/>
      <c r="C1" s="1"/>
      <c r="D1" s="5"/>
      <c r="E1" s="2"/>
      <c r="F1" s="3"/>
      <c r="G1" s="2"/>
      <c r="H1" s="2"/>
      <c r="I1" s="4"/>
    </row>
    <row r="2" spans="1:10" ht="69.75" customHeight="1" x14ac:dyDescent="0.25">
      <c r="A2" s="48" t="s">
        <v>10</v>
      </c>
      <c r="B2" s="50" t="s">
        <v>19</v>
      </c>
      <c r="C2" s="48" t="s">
        <v>0</v>
      </c>
      <c r="D2" s="48" t="s">
        <v>5</v>
      </c>
      <c r="E2" s="48" t="s">
        <v>6</v>
      </c>
      <c r="F2" s="48" t="s">
        <v>18</v>
      </c>
      <c r="G2" s="49" t="s">
        <v>7</v>
      </c>
      <c r="H2" s="49" t="s">
        <v>31</v>
      </c>
      <c r="I2" s="49" t="s">
        <v>28</v>
      </c>
      <c r="J2" s="51" t="s">
        <v>29</v>
      </c>
    </row>
    <row r="3" spans="1:10" s="35" customFormat="1" ht="39" customHeight="1" x14ac:dyDescent="0.2">
      <c r="A3" s="33">
        <v>1</v>
      </c>
      <c r="B3" s="40" t="s">
        <v>22</v>
      </c>
      <c r="C3" s="42" t="s">
        <v>21</v>
      </c>
      <c r="D3" s="43" t="s">
        <v>20</v>
      </c>
      <c r="E3" s="43">
        <v>2</v>
      </c>
      <c r="F3" s="41">
        <v>1980</v>
      </c>
      <c r="G3" s="30">
        <f t="shared" ref="G3:G7" si="0">E3*F3</f>
        <v>3960</v>
      </c>
      <c r="H3" s="30">
        <v>660</v>
      </c>
      <c r="I3" s="42" t="s">
        <v>27</v>
      </c>
      <c r="J3" s="52" t="s">
        <v>30</v>
      </c>
    </row>
    <row r="4" spans="1:10" s="35" customFormat="1" ht="39" customHeight="1" x14ac:dyDescent="0.2">
      <c r="A4" s="33">
        <v>2</v>
      </c>
      <c r="B4" s="40" t="s">
        <v>22</v>
      </c>
      <c r="C4" s="42" t="s">
        <v>23</v>
      </c>
      <c r="D4" s="43" t="s">
        <v>20</v>
      </c>
      <c r="E4" s="43">
        <v>2</v>
      </c>
      <c r="F4" s="41">
        <v>6540</v>
      </c>
      <c r="G4" s="30">
        <f t="shared" si="0"/>
        <v>13080</v>
      </c>
      <c r="H4" s="30">
        <v>2180</v>
      </c>
      <c r="I4" s="42" t="s">
        <v>27</v>
      </c>
      <c r="J4" s="52" t="s">
        <v>30</v>
      </c>
    </row>
    <row r="5" spans="1:10" s="35" customFormat="1" ht="39" customHeight="1" x14ac:dyDescent="0.2">
      <c r="A5" s="33">
        <v>3</v>
      </c>
      <c r="B5" s="40" t="s">
        <v>22</v>
      </c>
      <c r="C5" s="42" t="s">
        <v>26</v>
      </c>
      <c r="D5" s="43" t="s">
        <v>20</v>
      </c>
      <c r="E5" s="43">
        <v>1</v>
      </c>
      <c r="F5" s="41">
        <v>9000</v>
      </c>
      <c r="G5" s="30">
        <f t="shared" si="0"/>
        <v>9000</v>
      </c>
      <c r="H5" s="30">
        <v>1500</v>
      </c>
      <c r="I5" s="42" t="s">
        <v>27</v>
      </c>
      <c r="J5" s="52" t="s">
        <v>30</v>
      </c>
    </row>
    <row r="6" spans="1:10" s="35" customFormat="1" ht="39" customHeight="1" x14ac:dyDescent="0.2">
      <c r="A6" s="33">
        <v>4</v>
      </c>
      <c r="B6" s="44" t="s">
        <v>22</v>
      </c>
      <c r="C6" s="42" t="s">
        <v>24</v>
      </c>
      <c r="D6" s="43" t="s">
        <v>20</v>
      </c>
      <c r="E6" s="43">
        <v>1</v>
      </c>
      <c r="F6" s="41">
        <v>7320</v>
      </c>
      <c r="G6" s="30">
        <f t="shared" si="0"/>
        <v>7320</v>
      </c>
      <c r="H6" s="30">
        <v>1220</v>
      </c>
      <c r="I6" s="42" t="s">
        <v>27</v>
      </c>
      <c r="J6" s="52" t="s">
        <v>30</v>
      </c>
    </row>
    <row r="7" spans="1:10" s="35" customFormat="1" ht="39" customHeight="1" x14ac:dyDescent="0.2">
      <c r="A7" s="33">
        <v>5</v>
      </c>
      <c r="B7" s="40" t="s">
        <v>22</v>
      </c>
      <c r="C7" s="42" t="s">
        <v>25</v>
      </c>
      <c r="D7" s="43" t="s">
        <v>20</v>
      </c>
      <c r="E7" s="43">
        <v>1</v>
      </c>
      <c r="F7" s="41">
        <v>6540</v>
      </c>
      <c r="G7" s="30">
        <f t="shared" si="0"/>
        <v>6540</v>
      </c>
      <c r="H7" s="30">
        <v>1090</v>
      </c>
      <c r="I7" s="42" t="s">
        <v>27</v>
      </c>
      <c r="J7" s="52" t="s">
        <v>30</v>
      </c>
    </row>
    <row r="8" spans="1:10" x14ac:dyDescent="0.25">
      <c r="A8" s="9"/>
      <c r="B8" s="24"/>
      <c r="C8" s="24"/>
      <c r="D8" s="9"/>
      <c r="E8" s="12"/>
      <c r="F8" s="13" t="s">
        <v>9</v>
      </c>
      <c r="G8" s="29">
        <f>SUM(G3:G7)</f>
        <v>39900</v>
      </c>
      <c r="H8" s="29">
        <f>SUM(H3:H7)</f>
        <v>6650</v>
      </c>
    </row>
    <row r="9" spans="1:10" x14ac:dyDescent="0.25">
      <c r="A9" s="9"/>
      <c r="B9" s="14"/>
      <c r="C9" s="14" t="s">
        <v>11</v>
      </c>
      <c r="D9" s="63"/>
      <c r="E9" s="63"/>
      <c r="F9" s="63"/>
      <c r="G9" s="63"/>
      <c r="H9" s="47"/>
    </row>
    <row r="10" spans="1:10" ht="11.25" customHeight="1" x14ac:dyDescent="0.25">
      <c r="A10" s="9"/>
      <c r="B10" s="45"/>
      <c r="C10" s="45"/>
      <c r="D10" s="69"/>
      <c r="E10" s="69"/>
      <c r="F10" s="69"/>
      <c r="G10" s="15"/>
      <c r="H10" s="15"/>
    </row>
    <row r="11" spans="1:10" ht="11.25" customHeight="1" x14ac:dyDescent="0.25">
      <c r="A11" s="9"/>
      <c r="B11" s="45"/>
      <c r="C11" s="45"/>
      <c r="D11" s="31"/>
      <c r="E11" s="31"/>
      <c r="F11" s="31"/>
      <c r="G11" s="15"/>
      <c r="H11" s="15"/>
    </row>
    <row r="12" spans="1:10" ht="12.75" customHeight="1" x14ac:dyDescent="0.25">
      <c r="A12" s="9"/>
      <c r="B12" s="70"/>
      <c r="C12" s="70"/>
      <c r="D12" s="46"/>
      <c r="E12" s="12"/>
      <c r="F12" s="9"/>
      <c r="G12" s="15"/>
      <c r="H12" s="15"/>
    </row>
    <row r="13" spans="1:10" ht="12" customHeight="1" x14ac:dyDescent="0.25">
      <c r="A13" s="16"/>
      <c r="B13" s="45"/>
      <c r="C13" s="45"/>
      <c r="D13" s="9"/>
      <c r="E13" s="12"/>
      <c r="F13" s="9"/>
      <c r="G13" s="15"/>
      <c r="H13" s="15"/>
    </row>
    <row r="17" spans="2:3" x14ac:dyDescent="0.25">
      <c r="B17" s="22"/>
      <c r="C17" s="22"/>
    </row>
    <row r="18" spans="2:3" x14ac:dyDescent="0.25">
      <c r="B18" s="23"/>
      <c r="C18" s="23"/>
    </row>
    <row r="19" spans="2:3" x14ac:dyDescent="0.25">
      <c r="B19" s="22"/>
      <c r="C19" s="22"/>
    </row>
    <row r="20" spans="2:3" x14ac:dyDescent="0.25">
      <c r="B20" s="22"/>
      <c r="C20" s="22"/>
    </row>
    <row r="21" spans="2:3" x14ac:dyDescent="0.25">
      <c r="B21" s="23"/>
      <c r="C21" s="23"/>
    </row>
  </sheetData>
  <mergeCells count="3">
    <mergeCell ref="D10:F10"/>
    <mergeCell ref="B12:C12"/>
    <mergeCell ref="D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2026-06-05T06:27:59Z</dcterms:modified>
</cp:coreProperties>
</file>