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.dzygkoev\Desktop\ЛБО ВЕРХНИЙ ЛАРС\ЛБО Смотровой помост !\"/>
    </mc:Choice>
  </mc:AlternateContent>
  <bookViews>
    <workbookView xWindow="0" yWindow="0" windowWidth="38400" windowHeight="17730" tabRatio="500"/>
  </bookViews>
  <sheets>
    <sheet name="Лист1" sheetId="1" r:id="rId1"/>
  </sheets>
  <definedNames>
    <definedName name="_xlnm.Print_Area" localSheetId="0">Лист1!$A$1:$AC$27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4" i="1" l="1"/>
  <c r="AC24" i="1" s="1"/>
  <c r="Z24" i="1"/>
  <c r="AC25" i="1" l="1"/>
  <c r="AA24" i="1" l="1"/>
</calcChain>
</file>

<file path=xl/sharedStrings.xml><?xml version="1.0" encoding="utf-8"?>
<sst xmlns="http://schemas.openxmlformats.org/spreadsheetml/2006/main" count="72" uniqueCount="53">
  <si>
    <t>Характеристики объекта закупки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</si>
  <si>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</si>
  <si>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</si>
  <si>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</si>
  <si>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</si>
  <si>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</si>
  <si>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</si>
  <si>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</si>
  <si>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</si>
  <si>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</si>
  <si>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</si>
  <si>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</si>
  <si>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</si>
  <si>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</si>
  <si>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</si>
  <si>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</si>
  <si>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</si>
  <si>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</si>
  <si>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</si>
  <si>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</si>
  <si>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</si>
  <si>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</si>
  <si>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</si>
  <si>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</si>
  <si>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</si>
  <si>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</si>
  <si>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</si>
  <si>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</si>
  <si>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</si>
  <si>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</si>
  <si>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</si>
  <si>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</si>
  <si>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В соответствии с ч.2, ч.6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используется метод сопоставимых рыночных цен (анализ рынка).</t>
  </si>
  <si>
    <t xml:space="preserve">Используемый метод определения НМЦК с обоснованием										</t>
  </si>
  <si>
    <t xml:space="preserve">Расчет НМЦК (рын) произведен по формуле:
где:																													
НМЦКрын  –  НМЦК, определяемая методом сопоставимых рыночных цен (анализа рынка);																													
 v – колличество  (объем) закупаемого товара (работы, услуги);																													
 n – колличество значений, используемых в расчете;																													
 i – номер источника ценовой информации;																													
	 – цена, услуги, представленная в источнике с номером i.																												                        </t>
  </si>
  <si>
    <t xml:space="preserve">При проведении расчета начальной (максимальной) цены контракта необходимо расчитать коэффициент цен которой не должен превышать 33% по формуле:			                                             																									
				</t>
  </si>
  <si>
    <t xml:space="preserve">Где: V - коэффициент вариации;																													</t>
  </si>
  <si>
    <t xml:space="preserve"> - среднеквадратичное отклонение;</t>
  </si>
  <si>
    <t xml:space="preserve"> - цена, услуги, указанная в источнике с номером I;																												</t>
  </si>
  <si>
    <t xml:space="preserve"> - средняя арифметическая величина цены услуги;																												</t>
  </si>
  <si>
    <t xml:space="preserve">    n - колличество значений, используемых в расчете.</t>
  </si>
  <si>
    <t xml:space="preserve">Таким образом, значение коэффициента не превышает 33%, совокупность ценовых значений является однородной																													</t>
  </si>
  <si>
    <t>Подготовлено:</t>
  </si>
  <si>
    <t>шт.</t>
  </si>
  <si>
    <r>
      <rPr>
        <u/>
        <sz val="10"/>
        <color theme="1"/>
        <rFont val="Times New Roman"/>
        <family val="1"/>
        <charset val="204"/>
      </rPr>
      <t xml:space="preserve">Инженер ФГКУ Росгранстрой Владикавказский филиал </t>
    </r>
    <r>
      <rPr>
        <sz val="10"/>
        <color theme="1"/>
        <rFont val="Times New Roman"/>
        <family val="1"/>
        <charset val="204"/>
      </rPr>
      <t xml:space="preserve">  _____________  </t>
    </r>
    <r>
      <rPr>
        <u/>
        <sz val="10"/>
        <color theme="1"/>
        <rFont val="Times New Roman"/>
        <family val="1"/>
        <charset val="204"/>
      </rPr>
      <t>А,Д Дзугкоев</t>
    </r>
  </si>
  <si>
    <t>Обоснование начальной максимальной цены контракта на поставку мобильных смотровых помостов с односторонним подъемом в МАПП В.Ларс для нужд Владикавказского филиала ФГКУ Росгранстрой</t>
  </si>
  <si>
    <t>Мобильный смотровой помост с односторонним подъемом 2350х3000х820</t>
  </si>
  <si>
    <t xml:space="preserve">
В соответствии с ч.2, ч.6 ст.22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при расчете цены контракта применен метод сопоставимых рыночных цен (анализа рынка). На запрос Владикавказского филиала ФГКУ Росгранстрой от 13.01.2026 №РД-13/02Ф получены коммерческие предложения от организаций, поставляющие автоматизированные системы хранения ключей: КП1 счет на оплату №7068 от 14.01.2026, КП2  №005 от 14.01.2026, КП3 счет на оплату №8 от 14.01.2026,и произведен расчет начальной максимальной цены контракта на поставку мобильных смотровых помостов с односторонним подъемом в МАПП В.Ларс для нужд Владикавказского филиала ФГКУ Росгранстрой</t>
  </si>
  <si>
    <t>На основании проведенного анализа рынка и расчетов, НМЦК составляет: 568 200,00 руб.</t>
  </si>
  <si>
    <t>«24» марта 2026 года</t>
  </si>
  <si>
    <t xml:space="preserve">«УТВЕРЖДАЮ»						
Директор
Владикавказского филиала						
ФГКУ Росгранстрой						
(подпись)	                                                Р.Ф Джеранов
 « 24 » марта 2026 г.	</t>
  </si>
  <si>
    <t>Согласовано:</t>
  </si>
  <si>
    <r>
      <rPr>
        <u/>
        <sz val="10"/>
        <color theme="1"/>
        <rFont val="Times New Roman"/>
        <family val="1"/>
        <charset val="204"/>
      </rPr>
      <t xml:space="preserve">Начальник отдела по строительству и эксплуатации  ФГКУ Росгранстрой Владикавказский филиал </t>
    </r>
    <r>
      <rPr>
        <sz val="10"/>
        <color theme="1"/>
        <rFont val="Times New Roman"/>
        <family val="1"/>
        <charset val="204"/>
      </rPr>
      <t xml:space="preserve">  _____________  </t>
    </r>
    <r>
      <rPr>
        <u/>
        <sz val="10"/>
        <color theme="1"/>
        <rFont val="Times New Roman"/>
        <family val="1"/>
        <charset val="204"/>
      </rPr>
      <t>С.Р Токов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</si>
</sst>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3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Alignment="0"/>
  </cellStyleXfs>
  <cellXfs count="64">
    <xf numFmtId="0" fontId="0" fillId="0" borderId="0" xfId="0"/>
    <xf numFmtId="0" fontId="7" fillId="0" borderId="3" xfId="0" applyFont="1" applyFill="1" applyBorder="1" applyAlignment="1">
      <alignment vertical="top" wrapText="1"/>
    </xf>
    <xf numFmtId="0" fontId="0" fillId="0" borderId="0" xfId="0" applyFill="1"/>
    <xf numFmtId="2" fontId="0" fillId="0" borderId="0" xfId="0" applyNumberFormat="1" applyFill="1"/>
    <xf numFmtId="0" fontId="1" fillId="0" borderId="0" xfId="0" applyFont="1" applyFill="1"/>
    <xf numFmtId="2" fontId="1" fillId="0" borderId="0" xfId="0" applyNumberFormat="1" applyFont="1" applyFill="1"/>
    <xf numFmtId="2" fontId="1" fillId="0" borderId="5" xfId="0" applyNumberFormat="1" applyFont="1" applyFill="1" applyBorder="1"/>
    <xf numFmtId="2" fontId="1" fillId="0" borderId="0" xfId="0" applyNumberFormat="1" applyFont="1" applyFill="1" applyBorder="1"/>
    <xf numFmtId="0" fontId="0" fillId="0" borderId="2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2" fontId="0" fillId="0" borderId="0" xfId="0" applyNumberFormat="1" applyFill="1" applyBorder="1"/>
    <xf numFmtId="0" fontId="0" fillId="0" borderId="0" xfId="0" applyFill="1" applyBorder="1"/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/>
    <xf numFmtId="1" fontId="0" fillId="0" borderId="0" xfId="0" applyNumberFormat="1" applyFill="1"/>
    <xf numFmtId="4" fontId="0" fillId="0" borderId="0" xfId="0" applyNumberFormat="1" applyFill="1"/>
    <xf numFmtId="2" fontId="12" fillId="0" borderId="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/>
    <xf numFmtId="0" fontId="2" fillId="0" borderId="2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12</xdr:row>
      <xdr:rowOff>182245</xdr:rowOff>
    </xdr:from>
    <xdr:to>
      <xdr:col>2</xdr:col>
      <xdr:colOff>128270</xdr:colOff>
      <xdr:row>12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22</xdr:row>
      <xdr:rowOff>85725</xdr:rowOff>
    </xdr:from>
    <xdr:to>
      <xdr:col>28</xdr:col>
      <xdr:colOff>1619885</xdr:colOff>
      <xdr:row>22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22</xdr:row>
      <xdr:rowOff>76200</xdr:rowOff>
    </xdr:from>
    <xdr:to>
      <xdr:col>25</xdr:col>
      <xdr:colOff>1200150</xdr:colOff>
      <xdr:row>22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22</xdr:row>
      <xdr:rowOff>152399</xdr:rowOff>
    </xdr:from>
    <xdr:to>
      <xdr:col>26</xdr:col>
      <xdr:colOff>1381126</xdr:colOff>
      <xdr:row>22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25</xdr:col>
      <xdr:colOff>547998</xdr:colOff>
      <xdr:row>13</xdr:row>
      <xdr:rowOff>79169</xdr:rowOff>
    </xdr:from>
    <xdr:ext cx="1860467" cy="6964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5A8F67C-2D5C-4D91-A373-29113F38F73A}"/>
                </a:ext>
              </a:extLst>
            </xdr:cNvPr>
            <xdr:cNvSpPr txBox="1"/>
          </xdr:nvSpPr>
          <xdr:spPr>
            <a:xfrm>
              <a:off x="10113819" y="5862205"/>
              <a:ext cx="1860467" cy="6964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en-US" sz="1800" b="0" i="1">
                      <a:latin typeface="Cambria Math"/>
                    </a:rPr>
                    <m:t>𝑉</m:t>
                  </m:r>
                  <m:r>
                    <a:rPr lang="ru-RU" sz="1800" b="0" i="1">
                      <a:latin typeface="Cambria Math"/>
                    </a:rPr>
                    <m:t>=</m:t>
                  </m:r>
                  <m:f>
                    <m:fPr>
                      <m:ctrlPr>
                        <a:rPr lang="ru-RU" sz="18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ru-RU" sz="1800" b="0" i="1">
                          <a:latin typeface="Cambria Math"/>
                          <a:ea typeface="Cambria Math"/>
                        </a:rPr>
                        <m:t>𝜎</m:t>
                      </m:r>
                    </m:num>
                    <m:den>
                      <m:r>
                        <a:rPr lang="en-US" sz="1800" b="0" i="1">
                          <a:latin typeface="Cambria Math"/>
                        </a:rPr>
                        <m:t>&lt;</m:t>
                      </m:r>
                      <m:r>
                        <a:rPr lang="en-US" sz="18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𝓎</m:t>
                      </m:r>
                      <m:r>
                        <a:rPr lang="en-US" sz="18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&gt;</m:t>
                      </m:r>
                    </m:den>
                  </m:f>
                  <m:r>
                    <a:rPr lang="en-US" sz="1800" b="0" i="1">
                      <a:latin typeface="Cambria Math"/>
                    </a:rPr>
                    <m:t>∗</m:t>
                  </m:r>
                </m:oMath>
              </a14:m>
              <a:r>
                <a:rPr lang="en-US" sz="1800">
                  <a:latin typeface="+mn-lt"/>
                </a:rPr>
                <a:t>100,</a:t>
              </a:r>
              <a:r>
                <a:rPr lang="ru-RU" sz="1800"/>
                <a:t> </a:t>
              </a: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5A8F67C-2D5C-4D91-A373-29113F38F73A}"/>
                </a:ext>
              </a:extLst>
            </xdr:cNvPr>
            <xdr:cNvSpPr txBox="1"/>
          </xdr:nvSpPr>
          <xdr:spPr>
            <a:xfrm>
              <a:off x="10113819" y="5862205"/>
              <a:ext cx="1860467" cy="6964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800" b="0" i="0">
                  <a:latin typeface="Cambria Math"/>
                </a:rPr>
                <a:t>𝑉</a:t>
              </a:r>
              <a:r>
                <a:rPr lang="ru-RU" sz="1800" b="0" i="0">
                  <a:latin typeface="Cambria Math"/>
                </a:rPr>
                <a:t>=</a:t>
              </a:r>
              <a:r>
                <a:rPr lang="ru-RU" sz="1800" b="0" i="0">
                  <a:latin typeface="Cambria Math"/>
                  <a:ea typeface="Cambria Math"/>
                </a:rPr>
                <a:t>𝜎</a:t>
              </a:r>
              <a:r>
                <a:rPr lang="ru-RU" sz="1800" b="0" i="0">
                  <a:latin typeface="Cambria Math" panose="02040503050406030204" pitchFamily="18" charset="0"/>
                  <a:ea typeface="Cambria Math"/>
                </a:rPr>
                <a:t>/(</a:t>
              </a:r>
              <a:r>
                <a:rPr lang="en-US" sz="1800" b="0" i="0">
                  <a:latin typeface="Cambria Math"/>
                </a:rPr>
                <a:t>&lt;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𝓎&gt;</a:t>
              </a:r>
              <a:r>
                <a:rPr lang="ru-RU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800" b="0" i="0">
                  <a:latin typeface="Cambria Math"/>
                </a:rPr>
                <a:t>∗</a:t>
              </a:r>
              <a:r>
                <a:rPr lang="en-US" sz="1800">
                  <a:latin typeface="+mn-lt"/>
                </a:rPr>
                <a:t>100,</a:t>
              </a:r>
              <a:r>
                <a:rPr lang="ru-RU" sz="1800"/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403775</xdr:colOff>
      <xdr:row>14</xdr:row>
      <xdr:rowOff>122617</xdr:rowOff>
    </xdr:from>
    <xdr:ext cx="2831524" cy="12997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3BFCB26-8587-4C90-B7F5-C5838E336B34}"/>
                </a:ext>
              </a:extLst>
            </xdr:cNvPr>
            <xdr:cNvSpPr txBox="1"/>
          </xdr:nvSpPr>
          <xdr:spPr>
            <a:xfrm>
              <a:off x="930451" y="6767705"/>
              <a:ext cx="2831524" cy="12997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8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𝜎</m:t>
                    </m:r>
                    <m:r>
                      <a:rPr lang="ru-RU" sz="1800" b="0" i="1">
                        <a:latin typeface="Cambria Math"/>
                      </a:rPr>
                      <m:t>=</m:t>
                    </m:r>
                    <m:rad>
                      <m:radPr>
                        <m:degHide m:val="on"/>
                        <m:ctrlPr>
                          <a:rPr lang="ru-RU" sz="18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ru-RU" sz="18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nary>
                              <m:naryPr>
                                <m:chr m:val="∑"/>
                                <m:limLoc m:val="subSup"/>
                                <m:ctrlPr>
                                  <a:rPr lang="ru-RU" sz="18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5"/>
                                  </m:rPr>
                                  <a:rPr lang="en-US" sz="1800" b="0" i="1">
                                    <a:latin typeface="Cambria Math"/>
                                  </a:rPr>
                                  <m:t>𝑖</m:t>
                                </m:r>
                                <m:r>
                                  <a:rPr lang="en-US" sz="1800" b="0" i="1">
                                    <a:latin typeface="Cambria Math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800" b="0" i="1">
                                    <a:latin typeface="Cambria Math"/>
                                  </a:rPr>
                                  <m:t>𝑛</m:t>
                                </m:r>
                              </m:sup>
                              <m:e>
                                <m:sSup>
                                  <m:sSupPr>
                                    <m:ctrlPr>
                                      <a:rPr lang="ru-RU" sz="18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(</m:t>
                                    </m:r>
                                    <m:sSub>
                                      <m:sSubPr>
                                        <m:ctrlPr>
                                          <a:rPr lang="en-U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𝓎</m:t>
                                        </m:r>
                                      </m:e>
                                      <m:sub>
                                        <m:r>
                                          <a:rPr lang="en-U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−&lt;</m:t>
                                    </m:r>
                                    <m: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𝓎</m:t>
                                    </m:r>
                                    <m:r>
                                      <a:rPr lang="en-U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&gt;)</m:t>
                                    </m:r>
                                  </m:e>
                                  <m:sup>
                                    <m:r>
                                      <a:rPr lang="en-US" sz="1800" b="0" i="1">
                                        <a:latin typeface="Cambria Math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nary>
                          </m:num>
                          <m:den>
                            <m:r>
                              <a:rPr lang="en-US" sz="1800" b="0" i="1">
                                <a:latin typeface="Cambria Math"/>
                              </a:rPr>
                              <m:t>𝑛</m:t>
                            </m:r>
                            <m:r>
                              <a:rPr lang="en-US" sz="1800" b="0" i="1">
                                <a:latin typeface="Cambria Math"/>
                              </a:rPr>
                              <m:t>−1</m:t>
                            </m:r>
                          </m:den>
                        </m:f>
                      </m:e>
                    </m:rad>
                    <m:r>
                      <a:rPr lang="en-US" sz="18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ru-RU" sz="18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3BFCB26-8587-4C90-B7F5-C5838E336B34}"/>
                </a:ext>
              </a:extLst>
            </xdr:cNvPr>
            <xdr:cNvSpPr txBox="1"/>
          </xdr:nvSpPr>
          <xdr:spPr>
            <a:xfrm>
              <a:off x="930451" y="6767705"/>
              <a:ext cx="2831524" cy="12997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ru-RU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𝜎</a:t>
              </a:r>
              <a:r>
                <a:rPr lang="ru-RU" sz="1800" b="0" i="0">
                  <a:latin typeface="Cambria Math"/>
                </a:rPr>
                <a:t>=</a:t>
              </a:r>
              <a:r>
                <a:rPr lang="ru-RU" sz="1800" b="0" i="0">
                  <a:latin typeface="Cambria Math" panose="02040503050406030204" pitchFamily="18" charset="0"/>
                </a:rPr>
                <a:t>√((∑2</a:t>
              </a:r>
              <a:r>
                <a:rPr lang="en-US" sz="1800" b="0" i="0">
                  <a:latin typeface="Cambria Math" panose="02040503050406030204" pitchFamily="18" charset="0"/>
                </a:rPr>
                <a:t>_</a:t>
              </a:r>
              <a:r>
                <a:rPr lang="ru-RU" sz="1800" b="0" i="0">
                  <a:latin typeface="Cambria Math" panose="02040503050406030204" pitchFamily="18" charset="0"/>
                </a:rPr>
                <a:t>(</a:t>
              </a:r>
              <a:r>
                <a:rPr lang="en-US" sz="1800" b="0" i="0">
                  <a:latin typeface="Cambria Math"/>
                </a:rPr>
                <a:t>𝑖=1</a:t>
              </a:r>
              <a:r>
                <a:rPr lang="ru-RU" sz="1800" b="0" i="0">
                  <a:latin typeface="Cambria Math" panose="02040503050406030204" pitchFamily="18" charset="0"/>
                </a:rPr>
                <a:t>)</a:t>
              </a:r>
              <a:r>
                <a:rPr lang="en-US" sz="1800" b="0" i="0">
                  <a:latin typeface="Cambria Math" panose="02040503050406030204" pitchFamily="18" charset="0"/>
                </a:rPr>
                <a:t>^</a:t>
              </a:r>
              <a:r>
                <a:rPr lang="en-US" sz="1800" b="0" i="0">
                  <a:latin typeface="Cambria Math"/>
                </a:rPr>
                <a:t>𝑛</a:t>
              </a:r>
              <a:r>
                <a:rPr lang="en-US" sz="1800" b="0" i="0">
                  <a:latin typeface="Cambria Math" panose="02040503050406030204" pitchFamily="18" charset="0"/>
                </a:rPr>
                <a:t>▒</a:t>
              </a:r>
              <a:r>
                <a:rPr lang="ru-RU" sz="1800" b="0" i="0"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(𝓎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𝑖−&lt;𝓎&gt;)</a:t>
              </a:r>
              <a:r>
                <a:rPr lang="ru-RU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800" b="0" i="0">
                  <a:latin typeface="Cambria Math"/>
                </a:rPr>
                <a:t>2</a:t>
              </a:r>
              <a:r>
                <a:rPr lang="en-US" sz="1800" b="0" i="0">
                  <a:latin typeface="Cambria Math" panose="02040503050406030204" pitchFamily="18" charset="0"/>
                </a:rPr>
                <a:t> </a:t>
              </a:r>
              <a:r>
                <a:rPr lang="ru-RU" sz="1800" b="0" i="0">
                  <a:latin typeface="Cambria Math" panose="02040503050406030204" pitchFamily="18" charset="0"/>
                </a:rPr>
                <a:t>)/(</a:t>
              </a:r>
              <a:r>
                <a:rPr lang="en-US" sz="1800" b="0" i="0">
                  <a:latin typeface="Cambria Math"/>
                </a:rPr>
                <a:t>𝑛−1</a:t>
              </a:r>
              <a:r>
                <a:rPr lang="ru-RU" sz="1800" b="0" i="0">
                  <a:latin typeface="Cambria Math" panose="02040503050406030204" pitchFamily="18" charset="0"/>
                </a:rPr>
                <a:t>))</a:t>
              </a:r>
              <a:r>
                <a:rPr lang="en-US" sz="1800" b="0" i="0">
                  <a:latin typeface="Cambria Math"/>
                </a:rPr>
                <a:t>  </a:t>
              </a:r>
              <a:endParaRPr lang="ru-RU" sz="1800"/>
            </a:p>
          </xdr:txBody>
        </xdr:sp>
      </mc:Fallback>
    </mc:AlternateContent>
    <xdr:clientData/>
  </xdr:oneCellAnchor>
  <xdr:oneCellAnchor>
    <xdr:from>
      <xdr:col>0</xdr:col>
      <xdr:colOff>131378</xdr:colOff>
      <xdr:row>16</xdr:row>
      <xdr:rowOff>65690</xdr:rowOff>
    </xdr:from>
    <xdr:ext cx="295603" cy="4598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E170585-0378-4380-846B-8073C3EE18C1}"/>
                </a:ext>
              </a:extLst>
            </xdr:cNvPr>
            <xdr:cNvSpPr txBox="1"/>
          </xdr:nvSpPr>
          <xdr:spPr>
            <a:xfrm>
              <a:off x="131378" y="7955018"/>
              <a:ext cx="295603" cy="4598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𝓎</m:t>
                        </m:r>
                      </m:e>
                      <m:sub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E170585-0378-4380-846B-8073C3EE18C1}"/>
                </a:ext>
              </a:extLst>
            </xdr:cNvPr>
            <xdr:cNvSpPr txBox="1"/>
          </xdr:nvSpPr>
          <xdr:spPr>
            <a:xfrm>
              <a:off x="131378" y="7955018"/>
              <a:ext cx="295603" cy="4598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𝓎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0</xdr:col>
      <xdr:colOff>78441</xdr:colOff>
      <xdr:row>16</xdr:row>
      <xdr:rowOff>595592</xdr:rowOff>
    </xdr:from>
    <xdr:ext cx="414618" cy="4818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D28BC27-ECFC-4DEB-AEFE-10B56331D5ED}"/>
                </a:ext>
              </a:extLst>
            </xdr:cNvPr>
            <xdr:cNvSpPr txBox="1"/>
          </xdr:nvSpPr>
          <xdr:spPr>
            <a:xfrm>
              <a:off x="78441" y="8473327"/>
              <a:ext cx="414618" cy="4818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𝓎</m:t>
                    </m:r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D28BC27-ECFC-4DEB-AEFE-10B56331D5ED}"/>
                </a:ext>
              </a:extLst>
            </xdr:cNvPr>
            <xdr:cNvSpPr txBox="1"/>
          </xdr:nvSpPr>
          <xdr:spPr>
            <a:xfrm>
              <a:off x="78441" y="8473327"/>
              <a:ext cx="414618" cy="4818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𝓎</a:t>
              </a:r>
              <a:endParaRPr lang="ru-RU" sz="16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6"/>
  <sheetViews>
    <sheetView tabSelected="1" topLeftCell="A16" zoomScale="90" zoomScaleNormal="90" zoomScaleSheetLayoutView="85" workbookViewId="0">
      <selection activeCell="B8" sqref="B8:AB8"/>
    </sheetView>
  </sheetViews>
  <sheetFormatPr defaultColWidth="9" defaultRowHeight="15" x14ac:dyDescent="0.25"/>
  <cols>
    <col min="1" max="1" width="7.85546875" style="2" customWidth="1"/>
    <col min="2" max="2" width="20.85546875" style="2" customWidth="1"/>
    <col min="3" max="3" width="17.85546875" style="2" customWidth="1"/>
    <col min="4" max="4" width="17" style="2" customWidth="1"/>
    <col min="5" max="5" width="13.7109375" style="2" customWidth="1"/>
    <col min="6" max="8" width="22" style="3" customWidth="1"/>
    <col min="9" max="24" width="22" style="3" hidden="1" customWidth="1"/>
    <col min="25" max="25" width="6" style="3" hidden="1" customWidth="1"/>
    <col min="26" max="26" width="30" style="3" customWidth="1"/>
    <col min="27" max="27" width="23" style="3" customWidth="1"/>
    <col min="28" max="28" width="15.140625" style="3" customWidth="1"/>
    <col min="29" max="29" width="27.7109375" style="2" customWidth="1"/>
    <col min="30" max="33" width="5.5703125" style="2" customWidth="1"/>
    <col min="34" max="34" width="8.140625" style="2" customWidth="1"/>
    <col min="35" max="35" width="14.7109375" style="2" customWidth="1"/>
    <col min="36" max="36" width="7" style="2" customWidth="1"/>
    <col min="37" max="37" width="6.28515625" style="2" customWidth="1"/>
    <col min="38" max="38" width="8.140625" style="2" customWidth="1"/>
    <col min="39" max="39" width="6.5703125" style="2" customWidth="1"/>
    <col min="40" max="40" width="11" style="2" customWidth="1"/>
    <col min="41" max="41" width="22.28515625" style="2" customWidth="1"/>
    <col min="42" max="1013" width="9.140625" style="2" customWidth="1"/>
    <col min="1014" max="16384" width="9" style="2"/>
  </cols>
  <sheetData>
    <row r="1" spans="1:29" x14ac:dyDescent="0.25">
      <c r="H1" s="45" t="s">
        <v>50</v>
      </c>
      <c r="I1" s="46"/>
      <c r="J1" s="46"/>
      <c r="K1" s="46"/>
      <c r="L1" s="46"/>
      <c r="M1" s="46"/>
      <c r="N1" s="46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29" x14ac:dyDescent="0.25"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x14ac:dyDescent="0.25"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29" x14ac:dyDescent="0.25"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ht="21.6" customHeight="1" x14ac:dyDescent="0.25"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ht="13.15" customHeight="1" x14ac:dyDescent="0.25"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45.75" customHeight="1" x14ac:dyDescent="0.25"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1:29" ht="34.5" customHeight="1" x14ac:dyDescent="0.25">
      <c r="A8" s="4"/>
      <c r="B8" s="53" t="s">
        <v>45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9" x14ac:dyDescent="0.25">
      <c r="A9" s="4"/>
      <c r="B9" s="4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7"/>
      <c r="AB9" s="5"/>
    </row>
    <row r="10" spans="1:29" ht="27" customHeight="1" x14ac:dyDescent="0.25">
      <c r="A10" s="54" t="s">
        <v>0</v>
      </c>
      <c r="B10" s="54"/>
      <c r="C10" s="40" t="s">
        <v>31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41"/>
    </row>
    <row r="11" spans="1:29" ht="45" customHeight="1" x14ac:dyDescent="0.25">
      <c r="A11" s="40" t="s">
        <v>33</v>
      </c>
      <c r="B11" s="41"/>
      <c r="C11" s="42" t="s">
        <v>32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4"/>
    </row>
    <row r="12" spans="1:29" ht="3" customHeight="1" x14ac:dyDescent="0.25">
      <c r="A12" s="40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41"/>
    </row>
    <row r="13" spans="1:29" ht="162" customHeight="1" x14ac:dyDescent="0.25">
      <c r="A13" s="48" t="s">
        <v>34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7"/>
    </row>
    <row r="14" spans="1:29" ht="68.25" customHeight="1" x14ac:dyDescent="0.25">
      <c r="A14" s="48" t="s">
        <v>35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50"/>
    </row>
    <row r="15" spans="1:29" ht="28.5" customHeight="1" x14ac:dyDescent="0.25">
      <c r="A15" s="48" t="s">
        <v>36</v>
      </c>
      <c r="B15" s="49"/>
      <c r="C15" s="49"/>
      <c r="D15" s="49"/>
      <c r="E15" s="49"/>
      <c r="F15" s="49"/>
      <c r="G15" s="49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8"/>
      <c r="AB15" s="8"/>
      <c r="AC15" s="9"/>
    </row>
    <row r="16" spans="1:29" ht="69" customHeight="1" x14ac:dyDescent="0.25">
      <c r="A16" s="48"/>
      <c r="B16" s="49"/>
      <c r="C16" s="49"/>
      <c r="D16" s="49"/>
      <c r="E16" s="49" t="s">
        <v>37</v>
      </c>
      <c r="F16" s="49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41" ht="47.25" customHeight="1" x14ac:dyDescent="0.25">
      <c r="A17" s="1"/>
      <c r="B17" s="60" t="s">
        <v>38</v>
      </c>
      <c r="C17" s="49"/>
      <c r="D17" s="10"/>
      <c r="E17" s="10"/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41" ht="57" customHeight="1" x14ac:dyDescent="0.25">
      <c r="A18" s="1"/>
      <c r="B18" s="60" t="s">
        <v>39</v>
      </c>
      <c r="C18" s="49"/>
      <c r="D18" s="10"/>
      <c r="E18" s="10"/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41" ht="43.5" customHeight="1" x14ac:dyDescent="0.25">
      <c r="A19" s="48" t="s">
        <v>40</v>
      </c>
      <c r="B19" s="49"/>
      <c r="C19" s="49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41" ht="15.75" x14ac:dyDescent="0.25">
      <c r="A20" s="61" t="s">
        <v>41</v>
      </c>
      <c r="B20" s="61"/>
      <c r="C20" s="61"/>
      <c r="D20" s="61"/>
      <c r="E20" s="61"/>
      <c r="F20" s="61"/>
      <c r="G20" s="6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3"/>
    </row>
    <row r="21" spans="1:41" ht="30" customHeight="1" x14ac:dyDescent="0.3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</row>
    <row r="22" spans="1:41" ht="50.25" customHeight="1" x14ac:dyDescent="0.25">
      <c r="A22" s="63" t="s">
        <v>1</v>
      </c>
      <c r="B22" s="63" t="s">
        <v>2</v>
      </c>
      <c r="C22" s="63"/>
      <c r="D22" s="63" t="s">
        <v>3</v>
      </c>
      <c r="E22" s="55" t="s">
        <v>4</v>
      </c>
      <c r="F22" s="18" t="s">
        <v>27</v>
      </c>
      <c r="G22" s="18" t="s">
        <v>28</v>
      </c>
      <c r="H22" s="18" t="s">
        <v>29</v>
      </c>
      <c r="I22" s="18" t="s">
        <v>5</v>
      </c>
      <c r="J22" s="18" t="s">
        <v>6</v>
      </c>
      <c r="K22" s="18" t="s">
        <v>7</v>
      </c>
      <c r="L22" s="18" t="s">
        <v>8</v>
      </c>
      <c r="M22" s="18" t="s">
        <v>9</v>
      </c>
      <c r="N22" s="18" t="s">
        <v>10</v>
      </c>
      <c r="O22" s="18" t="s">
        <v>11</v>
      </c>
      <c r="P22" s="18" t="s">
        <v>12</v>
      </c>
      <c r="Q22" s="18" t="s">
        <v>13</v>
      </c>
      <c r="R22" s="18" t="s">
        <v>14</v>
      </c>
      <c r="S22" s="18" t="s">
        <v>15</v>
      </c>
      <c r="T22" s="18" t="s">
        <v>16</v>
      </c>
      <c r="U22" s="18" t="s">
        <v>17</v>
      </c>
      <c r="V22" s="18" t="s">
        <v>18</v>
      </c>
      <c r="W22" s="18" t="s">
        <v>19</v>
      </c>
      <c r="X22" s="18" t="s">
        <v>20</v>
      </c>
      <c r="Y22" s="18" t="s">
        <v>21</v>
      </c>
      <c r="Z22" s="19" t="s">
        <v>22</v>
      </c>
      <c r="AA22" s="19" t="s">
        <v>23</v>
      </c>
      <c r="AB22" s="55" t="s">
        <v>30</v>
      </c>
      <c r="AC22" s="20" t="s">
        <v>24</v>
      </c>
    </row>
    <row r="23" spans="1:41" ht="51" customHeight="1" x14ac:dyDescent="0.25">
      <c r="A23" s="63"/>
      <c r="B23" s="63"/>
      <c r="C23" s="63"/>
      <c r="D23" s="63"/>
      <c r="E23" s="55"/>
      <c r="F23" s="18" t="s">
        <v>25</v>
      </c>
      <c r="G23" s="18" t="s">
        <v>25</v>
      </c>
      <c r="H23" s="18" t="s">
        <v>25</v>
      </c>
      <c r="I23" s="18" t="s">
        <v>25</v>
      </c>
      <c r="J23" s="18" t="s">
        <v>25</v>
      </c>
      <c r="K23" s="18" t="s">
        <v>25</v>
      </c>
      <c r="L23" s="18" t="s">
        <v>25</v>
      </c>
      <c r="M23" s="18" t="s">
        <v>25</v>
      </c>
      <c r="N23" s="18" t="s">
        <v>25</v>
      </c>
      <c r="O23" s="18" t="s">
        <v>25</v>
      </c>
      <c r="P23" s="18" t="s">
        <v>25</v>
      </c>
      <c r="Q23" s="18" t="s">
        <v>25</v>
      </c>
      <c r="R23" s="18" t="s">
        <v>25</v>
      </c>
      <c r="S23" s="18" t="s">
        <v>25</v>
      </c>
      <c r="T23" s="18" t="s">
        <v>25</v>
      </c>
      <c r="U23" s="18" t="s">
        <v>25</v>
      </c>
      <c r="V23" s="18" t="s">
        <v>25</v>
      </c>
      <c r="W23" s="18" t="s">
        <v>25</v>
      </c>
      <c r="X23" s="18" t="s">
        <v>25</v>
      </c>
      <c r="Y23" s="18" t="s">
        <v>25</v>
      </c>
      <c r="Z23" s="21"/>
      <c r="AA23" s="21"/>
      <c r="AB23" s="55"/>
      <c r="AC23" s="22"/>
    </row>
    <row r="24" spans="1:41" ht="71.25" customHeight="1" x14ac:dyDescent="0.25">
      <c r="A24" s="23">
        <v>1</v>
      </c>
      <c r="B24" s="39" t="s">
        <v>46</v>
      </c>
      <c r="C24" s="39"/>
      <c r="D24" s="24" t="s">
        <v>43</v>
      </c>
      <c r="E24" s="24">
        <v>6</v>
      </c>
      <c r="F24" s="29">
        <v>568200</v>
      </c>
      <c r="G24" s="29">
        <v>580500</v>
      </c>
      <c r="H24" s="29">
        <v>580200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25">
        <f>_xlfn.STDEV.P(F24,G24,H24)</f>
        <v>5728.8742349610011</v>
      </c>
      <c r="AA24" s="25">
        <f t="shared" ref="AA24" si="0">Z24/AB24*100</f>
        <v>0.99407847214315481</v>
      </c>
      <c r="AB24" s="25">
        <f>(F24+G24+H24)/3</f>
        <v>576300</v>
      </c>
      <c r="AC24" s="25">
        <f>SUM(AB24)</f>
        <v>576300</v>
      </c>
      <c r="AO24" s="27"/>
    </row>
    <row r="25" spans="1:41" ht="51" customHeight="1" x14ac:dyDescent="0.25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26"/>
      <c r="AB25" s="23" t="s">
        <v>26</v>
      </c>
      <c r="AC25" s="25">
        <f>SUM(AC24:AC24)</f>
        <v>576300</v>
      </c>
      <c r="AO25" s="28"/>
    </row>
    <row r="26" spans="1:41" ht="51" customHeight="1" x14ac:dyDescent="0.25">
      <c r="A26" s="34" t="s">
        <v>48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6"/>
    </row>
    <row r="27" spans="1:41" ht="30.75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41" ht="60.75" customHeight="1" x14ac:dyDescent="0.25">
      <c r="A28" s="32" t="s">
        <v>47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1:41" ht="21.7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41" ht="39.75" customHeight="1" x14ac:dyDescent="0.25">
      <c r="A30" s="30" t="s">
        <v>42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2"/>
      <c r="Q30" s="2"/>
      <c r="R30" s="2"/>
      <c r="S30" s="2"/>
      <c r="T30" s="2"/>
      <c r="U30" s="2"/>
      <c r="V30" s="2"/>
      <c r="W30" s="2"/>
      <c r="X30" s="2"/>
      <c r="Y30" s="2"/>
      <c r="Z30" s="30" t="s">
        <v>51</v>
      </c>
      <c r="AA30" s="30"/>
      <c r="AB30" s="30"/>
      <c r="AC30" s="30"/>
      <c r="AD30" s="3"/>
    </row>
    <row r="31" spans="1:41" ht="38.25" customHeight="1" x14ac:dyDescent="0.25">
      <c r="A31" s="31" t="s">
        <v>44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2"/>
      <c r="Q31" s="2"/>
      <c r="R31" s="2"/>
      <c r="S31" s="2"/>
      <c r="T31" s="2"/>
      <c r="U31" s="2"/>
      <c r="V31" s="2"/>
      <c r="W31" s="2"/>
      <c r="X31" s="2"/>
      <c r="Y31" s="2"/>
      <c r="Z31" s="31" t="s">
        <v>52</v>
      </c>
      <c r="AA31" s="31"/>
      <c r="AB31" s="31"/>
      <c r="AC31" s="31"/>
      <c r="AD31" s="3"/>
    </row>
    <row r="32" spans="1:41" ht="52.5" customHeight="1" x14ac:dyDescent="0.25">
      <c r="A32" s="31" t="s">
        <v>49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D32" s="3"/>
    </row>
    <row r="33" spans="6:40" ht="12" customHeight="1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D33" s="3"/>
    </row>
    <row r="34" spans="6:40" ht="52.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D34" s="3"/>
    </row>
    <row r="35" spans="6:40" ht="52.5" customHeight="1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D35" s="3"/>
    </row>
    <row r="36" spans="6:40" ht="32.25" customHeight="1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D36" s="3"/>
    </row>
    <row r="37" spans="6:40" ht="52.5" customHeight="1" x14ac:dyDescent="0.25"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D37" s="3"/>
    </row>
    <row r="38" spans="6:40" ht="3" customHeight="1" x14ac:dyDescent="0.25"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D38" s="3"/>
    </row>
    <row r="39" spans="6:40" ht="17.25" customHeight="1" x14ac:dyDescent="0.25">
      <c r="AD39" s="3"/>
    </row>
    <row r="40" spans="6:40" ht="52.5" customHeight="1" x14ac:dyDescent="0.25">
      <c r="AD40" s="3"/>
    </row>
    <row r="41" spans="6:40" ht="52.5" customHeight="1" x14ac:dyDescent="0.25">
      <c r="AD41" s="3"/>
    </row>
    <row r="43" spans="6:40" ht="15" customHeight="1" x14ac:dyDescent="0.25"/>
    <row r="46" spans="6:40" ht="90.6" customHeight="1" x14ac:dyDescent="0.25"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6:40" ht="7.9" customHeight="1" x14ac:dyDescent="0.25"/>
    <row r="48" spans="6:40" ht="20.45" customHeight="1" x14ac:dyDescent="0.25"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30:40" ht="28.15" customHeight="1" x14ac:dyDescent="0.25"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</row>
    <row r="50" spans="30:40" ht="10.9" customHeight="1" x14ac:dyDescent="0.25"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30:40" ht="15.6" customHeight="1" x14ac:dyDescent="0.25">
      <c r="AD51" s="15"/>
      <c r="AE51" s="15"/>
      <c r="AF51" s="15"/>
    </row>
    <row r="53" spans="30:40" ht="19.149999999999999" customHeight="1" x14ac:dyDescent="0.25"/>
    <row r="54" spans="30:40" ht="30" customHeight="1" x14ac:dyDescent="0.25"/>
    <row r="56" spans="30:40" ht="14.45" customHeight="1" x14ac:dyDescent="0.25"/>
  </sheetData>
  <mergeCells count="32">
    <mergeCell ref="AB22:AB23"/>
    <mergeCell ref="A13:AC13"/>
    <mergeCell ref="A21:AC21"/>
    <mergeCell ref="B17:C17"/>
    <mergeCell ref="B18:C18"/>
    <mergeCell ref="A19:C19"/>
    <mergeCell ref="A20:G20"/>
    <mergeCell ref="A16:D16"/>
    <mergeCell ref="E16:F16"/>
    <mergeCell ref="A22:A23"/>
    <mergeCell ref="B22:C23"/>
    <mergeCell ref="D22:D23"/>
    <mergeCell ref="E22:E23"/>
    <mergeCell ref="A11:B11"/>
    <mergeCell ref="C11:AC11"/>
    <mergeCell ref="H1:AC7"/>
    <mergeCell ref="A14:AC14"/>
    <mergeCell ref="A15:Z15"/>
    <mergeCell ref="A12:AC12"/>
    <mergeCell ref="B8:AB8"/>
    <mergeCell ref="A10:B10"/>
    <mergeCell ref="C10:AC10"/>
    <mergeCell ref="A26:AC26"/>
    <mergeCell ref="A25:Z25"/>
    <mergeCell ref="B24:C24"/>
    <mergeCell ref="A30:O30"/>
    <mergeCell ref="A31:O31"/>
    <mergeCell ref="Z30:AC30"/>
    <mergeCell ref="Z31:AC31"/>
    <mergeCell ref="A32:O32"/>
    <mergeCell ref="A28:AC29"/>
    <mergeCell ref="A27:AC27"/>
  </mergeCells>
  <phoneticPr fontId="3" type="noConversion"/>
  <pageMargins left="0.24027777777777801" right="0.24027777777777801" top="0.05" bottom="0.209722222222222" header="0.51180555555555496" footer="0.51180555555555496"/>
  <pageSetup paperSize="9" scale="43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Дзугкоев Ахсарбек Дзамболатович</cp:lastModifiedBy>
  <cp:revision>7</cp:revision>
  <cp:lastPrinted>2025-11-01T09:23:57Z</cp:lastPrinted>
  <dcterms:created xsi:type="dcterms:W3CDTF">2014-01-17T11:35:00Z</dcterms:created>
  <dcterms:modified xsi:type="dcterms:W3CDTF">2026-03-24T14:16:17Z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