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FSIN\Desktop\Закупка 2026\Буквы в зал ВКС\"/>
    </mc:Choice>
  </mc:AlternateContent>
  <bookViews>
    <workbookView xWindow="480" yWindow="180" windowWidth="15315" windowHeight="8895" activeTab="1"/>
  </bookViews>
  <sheets>
    <sheet name="Отчет" sheetId="1" r:id="rId1"/>
    <sheet name="Расчет цены" sheetId="2" r:id="rId2"/>
  </sheets>
  <externalReferences>
    <externalReference r:id="rId3"/>
  </externalReferences>
  <calcPr calcId="152511" refMode="R1C1"/>
</workbook>
</file>

<file path=xl/calcChain.xml><?xml version="1.0" encoding="utf-8"?>
<calcChain xmlns="http://schemas.openxmlformats.org/spreadsheetml/2006/main">
  <c r="A12" i="2" l="1"/>
  <c r="M1" i="2"/>
  <c r="L7" i="2" l="1"/>
  <c r="M7" i="2" s="1"/>
  <c r="L8" i="2"/>
  <c r="M8" i="2" s="1"/>
  <c r="L6" i="2"/>
  <c r="M6" i="2" s="1"/>
  <c r="I8" i="2" l="1"/>
  <c r="J8" i="2" s="1"/>
  <c r="K8" i="2" s="1"/>
  <c r="I9" i="2"/>
  <c r="I7" i="2"/>
  <c r="J7" i="2" s="1"/>
  <c r="K7" i="2" s="1"/>
  <c r="I6" i="2" l="1"/>
  <c r="J6" i="2" s="1"/>
  <c r="K6" i="2" s="1"/>
</calcChain>
</file>

<file path=xl/sharedStrings.xml><?xml version="1.0" encoding="utf-8"?>
<sst xmlns="http://schemas.openxmlformats.org/spreadsheetml/2006/main" count="42" uniqueCount="40">
  <si>
    <t>В результате проведенного расчета Н(М)ЦК контракта составила:</t>
  </si>
  <si>
    <t>№</t>
  </si>
  <si>
    <t>Ед. изм</t>
  </si>
  <si>
    <t>Кол-во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</si>
  <si>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</si>
  <si>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Н(М)ЦК, ЦКЕП</t>
  </si>
  <si>
    <t>ЦКЕП, определяемая методом сопоставимых рыночных цен (анализа рынка)*</t>
  </si>
  <si>
    <t>Среднее квадратичное отклонение</t>
  </si>
  <si>
    <t>рублей</t>
  </si>
  <si>
    <t>Минимальная цена за единицу изм. * (руб.)</t>
  </si>
  <si>
    <t>Предмет контракта</t>
  </si>
  <si>
    <t>Предмет контракта, 
основные характеристики 
объекта закупки</t>
  </si>
  <si>
    <t>Обоснование невозможности 
(или нецелесообразности) использования иных способов определения поставщика, (подрядчика, исполнителя))
ч.3 ст.93 44-ФЗ</t>
  </si>
  <si>
    <t>Существенные условия исполнения контракта
ч.3 ст.93 44-ФЗ</t>
  </si>
  <si>
    <t>Используемый метод определения Н(М)ЦК
с обоснованием,
цена контракта 
(расчет Н(М)ЦК
см. Приложение 1)</t>
  </si>
  <si>
    <t>Инициатор осуществления закупок:</t>
  </si>
  <si>
    <t>Основные характеристики объекта закупки</t>
  </si>
  <si>
    <t xml:space="preserve">Средняя арифметическая цена за единицу  &lt;ц&gt; </t>
  </si>
  <si>
    <t>Расчет ЦКЕП по формуле 
v - количество 
(объем) закупаемого товара 
(работы, услуги);
     ц - мин. цена за единицу    
ЦКЕП = v*ц</t>
  </si>
  <si>
    <t>ФКУ ИК-5 УФСИН РОССИИ по Краснодарскому краю 
Советская  ул., 175 г. Апшеронск, Краснодарский край, 352693
тел/факс: (86152) 2-64-99
E-mail: fguik5@mail.ru</t>
  </si>
  <si>
    <t xml:space="preserve">Обоснование и расчет цены контракта, Н(М)ЦК 
</t>
  </si>
  <si>
    <t xml:space="preserve">Поставка древесных плит </t>
  </si>
  <si>
    <t>Егоров Е.Н.</t>
  </si>
  <si>
    <t xml:space="preserve">Начальник ОМТО ФКУ ИК-5 УФСИН России по Краснодарскому краю                               </t>
  </si>
  <si>
    <t>капитан внутренней службы</t>
  </si>
  <si>
    <t xml:space="preserve">1. Данный способ закупки выбран в целях выполнения обязательств по Государственному контракту на поставку мебели для ОАО "Российские железные дороги", ГБУЗ "Апшеронское ЦРБ" и для трудоустройства осужденных,  считаю проведение торгов не целесообразным.
Вывод: Выполнение требований законодательства и осуществление заказчиком уставной деятельности не может быть поставлено в зависимость от результатов закупочных процедур, проведение которых требует затрат времени, а итоги могут быть отрицательными.
</t>
  </si>
  <si>
    <r>
      <t xml:space="preserve">методом
</t>
    </r>
    <r>
      <rPr>
        <sz val="11"/>
        <color indexed="8"/>
        <rFont val="Times New Roman"/>
        <family val="1"/>
        <charset val="204"/>
      </rPr>
      <t>сопостовимых рыночных цен (анализ рынка), ч. 2 ст. 22 федерального закона от 05.04.2013 г. 44-ФЗ "О контрактной системе в сфере закупок товаров, работ, услуг для обесспечения государственных и муниципальных нужд",                  939 720руб.00 коп.</t>
    </r>
  </si>
  <si>
    <t xml:space="preserve">1.Поставщик обеспечивает поставку продукции Заказчику с момента заключения контракта в течении 10-ти дней, по адресу грузополучателя: 352693 Краснодарский край, г. Апшеронск, ул. Советская, 175, склад ОМТО.
2. Оплата поставляемого товара производится Заказчиком в российских рублях, в форме безналичного расчета, платежными поручениями путем перечисления денежных средств на расчетный счет Поставщика, указанный в Контракте в следующем порядке: Заказчик осуществляет оплату за фактически поставленный товар в течение 15 дней с момента получения Заказчиком счета и документов, подтверждающих факт поставки товара,при условии поступления денежных средств на расчетный счет от исполнения Контракта № _______от _________2021г. 
Вывод: Иные существенные условия контракта отвечают интересам заказчика.  
                                               </t>
  </si>
  <si>
    <t xml:space="preserve">Отчет № ____ от "_____" _______2021года
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нужд
</t>
  </si>
  <si>
    <t xml:space="preserve">"* При определении Н(М)ЦК контракта Заказчиком производится расчет на основании минимальной из предложенных цен в соответствии со Статьей 34. БК РФ Принцип эффективности использования бюджетных средств "Принцип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(результативности)".
</t>
  </si>
  <si>
    <r>
      <t xml:space="preserve">Коэффициент вариации цен 
V (%) 
</t>
    </r>
    <r>
      <rPr>
        <i/>
        <sz val="14"/>
        <color indexed="8"/>
        <rFont val="XO Thames"/>
        <family val="1"/>
        <charset val="204"/>
      </rPr>
      <t>(не должен превышать 33%)</t>
    </r>
  </si>
  <si>
    <t>Горшков Ю.А.</t>
  </si>
  <si>
    <t>Поставщик № 1
вх. № 166 от 10.07.2026 г.</t>
  </si>
  <si>
    <t>Поставщик № 2
вх. № 168 от 14.07.2026 г.</t>
  </si>
  <si>
    <t>Поставщик № 3
вх. № 169 от 14.07.2026 г.</t>
  </si>
  <si>
    <t>Поставка и монтаж интерьерных вывесок для нужд Тихорецкого филиала ФКУ ДПО МУЦС ГУФСИН России по Краснодарскому краю</t>
  </si>
  <si>
    <t xml:space="preserve">Наименование учреждения: 
- «Тихорецкий филиал ФКУ ДПО МУЦС ГУФСИН России по Краснодарскому краю».
</t>
  </si>
  <si>
    <t>шт.</t>
  </si>
  <si>
    <t>Герб Краснодарского края.;</t>
  </si>
  <si>
    <t xml:space="preserve">Герб ФСИН России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</si>
</sst>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XO Thames"/>
      <family val="1"/>
      <charset val="204"/>
    </font>
    <font>
      <i/>
      <sz val="14"/>
      <color indexed="8"/>
      <name val="XO Thames"/>
      <family val="1"/>
      <charset val="204"/>
    </font>
    <font>
      <sz val="14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8" fillId="0" borderId="0" xfId="0" applyFont="1"/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2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13" fillId="0" borderId="0" xfId="0" applyFont="1"/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6" fillId="0" borderId="0" xfId="0" applyFont="1" applyBorder="1" applyAlignment="1">
      <alignment horizontal="left" vertical="top" wrapText="1"/>
    </xf>
    <xf numFmtId="164" fontId="6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164" fontId="13" fillId="0" borderId="0" xfId="0" applyNumberFormat="1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vertical="top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17" fillId="0" borderId="0" xfId="0" applyFont="1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left" vertical="top" wrapText="1"/>
    </xf>
    <xf numFmtId="0" fontId="19" fillId="0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0" xfId="0" applyNumberFormat="1" applyFont="1" applyAlignment="1">
      <alignment vertical="center" wrapText="1"/>
    </xf>
    <xf numFmtId="0" fontId="16" fillId="0" borderId="0" xfId="0" applyFont="1" applyBorder="1" applyAlignment="1">
      <alignment vertical="center"/>
    </xf>
    <xf numFmtId="2" fontId="16" fillId="0" borderId="0" xfId="0" applyNumberFormat="1" applyFont="1" applyAlignment="1">
      <alignment vertical="center"/>
    </xf>
    <xf numFmtId="0" fontId="16" fillId="0" borderId="0" xfId="0" applyFont="1" applyFill="1" applyAlignment="1" applyProtection="1">
      <alignment vertical="center"/>
      <protection locked="0"/>
    </xf>
    <xf numFmtId="0" fontId="21" fillId="0" borderId="1" xfId="0" applyFont="1" applyBorder="1" applyAlignment="1">
      <alignment horizontal="left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right" vertical="center" wrapText="1"/>
    </xf>
    <xf numFmtId="0" fontId="16" fillId="0" borderId="0" xfId="0" applyNumberFormat="1" applyFont="1" applyAlignment="1">
      <alignment horizontal="center" vertical="top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2" fontId="16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left" vertical="top" wrapText="1"/>
    </xf>
    <xf numFmtId="0" fontId="15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1123950</xdr:rowOff>
    </xdr:from>
    <xdr:to>
      <xdr:col>10</xdr:col>
      <xdr:colOff>1066800</xdr:colOff>
      <xdr:row>4</xdr:row>
      <xdr:rowOff>1657350</xdr:rowOff>
    </xdr:to>
    <xdr:pic>
      <xdr:nvPicPr>
        <xdr:cNvPr id="10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68075" y="3314700"/>
          <a:ext cx="9334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1057275</xdr:rowOff>
    </xdr:from>
    <xdr:to>
      <xdr:col>10</xdr:col>
      <xdr:colOff>9525</xdr:colOff>
      <xdr:row>4</xdr:row>
      <xdr:rowOff>1590675</xdr:rowOff>
    </xdr:to>
    <xdr:pic>
      <xdr:nvPicPr>
        <xdr:cNvPr id="109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63150" y="3248025"/>
          <a:ext cx="11811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FSIN/Desktop/&#1047;&#1072;&#1082;&#1091;&#1087;&#1082;&#1072;%202026/&#1050;&#1086;&#1085;&#1092;&#1086;&#1088;&#1082;&#1080;/&#1044;&#1047;/&#1055;&#1088;&#1080;&#1083;&#1078;&#1077;&#1085;&#1080;&#1077;%202%20&#1053;&#1052;&#1062;&#10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Расчет цены"/>
    </sheetNames>
    <sheetDataSet>
      <sheetData sheetId="0"/>
      <sheetData sheetId="1">
        <row r="1">
          <cell r="M1" t="str">
            <v>Приложение № 2 к Докладной записке</v>
          </cell>
        </row>
        <row r="12">
          <cell r="A12" t="str">
            <v>Начальник ОТО
Тихорецкого филиала ФКУ ДПО МУЦС
ГУФСИН России по Краснодарскому краю 
старший лейтенант внутренней службы
                                                                                                                                                                 Ю.А. Горшков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L10"/>
  <sheetViews>
    <sheetView zoomScale="91" zoomScaleNormal="91" workbookViewId="0">
      <selection activeCell="B3" sqref="B3"/>
    </sheetView>
  </sheetViews>
  <sheetFormatPr defaultColWidth="9.140625" defaultRowHeight="12.75" x14ac:dyDescent="0.2"/>
  <cols>
    <col min="1" max="1" width="27" style="1" customWidth="1"/>
    <col min="2" max="2" width="60.42578125" style="1" customWidth="1"/>
    <col min="3" max="3" width="26.140625" style="1" customWidth="1"/>
    <col min="4" max="4" width="49.140625" style="1" customWidth="1"/>
    <col min="5" max="16384" width="9.140625" style="1"/>
  </cols>
  <sheetData>
    <row r="1" spans="1:974" ht="94.5" customHeight="1" x14ac:dyDescent="0.2">
      <c r="C1" s="59" t="s">
        <v>19</v>
      </c>
      <c r="D1" s="60"/>
    </row>
    <row r="2" spans="1:974" ht="99" customHeight="1" x14ac:dyDescent="0.2">
      <c r="A2" s="61" t="s">
        <v>28</v>
      </c>
      <c r="B2" s="61"/>
      <c r="C2" s="61"/>
      <c r="D2" s="61"/>
    </row>
    <row r="3" spans="1:974" ht="110.25" customHeight="1" x14ac:dyDescent="0.2">
      <c r="A3" s="12" t="s">
        <v>11</v>
      </c>
      <c r="B3" s="13" t="s">
        <v>12</v>
      </c>
      <c r="C3" s="12" t="s">
        <v>14</v>
      </c>
      <c r="D3" s="33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</row>
    <row r="4" spans="1:974" s="15" customFormat="1" ht="226.9" customHeight="1" x14ac:dyDescent="0.25">
      <c r="A4" s="14" t="s">
        <v>21</v>
      </c>
      <c r="B4" s="10" t="s">
        <v>25</v>
      </c>
      <c r="C4" s="9" t="s">
        <v>26</v>
      </c>
      <c r="D4" s="10" t="s">
        <v>27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</row>
    <row r="5" spans="1:974" s="2" customFormat="1" ht="11.25" customHeight="1" x14ac:dyDescent="0.25">
      <c r="A5" s="4"/>
      <c r="C5" s="6"/>
      <c r="D5" s="7"/>
    </row>
    <row r="6" spans="1:974" ht="19.5" customHeight="1" x14ac:dyDescent="0.25">
      <c r="A6" s="62" t="s">
        <v>15</v>
      </c>
      <c r="B6" s="62"/>
      <c r="C6" s="3"/>
    </row>
    <row r="7" spans="1:974" s="2" customFormat="1" ht="68.25" customHeight="1" x14ac:dyDescent="0.25">
      <c r="A7" s="63" t="s">
        <v>23</v>
      </c>
      <c r="B7" s="63"/>
      <c r="C7" s="63"/>
      <c r="D7" s="64" t="s">
        <v>22</v>
      </c>
      <c r="E7" s="64"/>
      <c r="F7" s="64"/>
      <c r="G7" s="64"/>
    </row>
    <row r="8" spans="1:974" ht="12.75" customHeight="1" x14ac:dyDescent="0.2">
      <c r="A8" s="57" t="s">
        <v>24</v>
      </c>
      <c r="B8" s="57"/>
      <c r="C8" s="57"/>
      <c r="D8" s="58"/>
      <c r="E8" s="58"/>
      <c r="F8" s="58"/>
      <c r="G8" s="34"/>
    </row>
    <row r="9" spans="1:974" x14ac:dyDescent="0.2">
      <c r="C9" s="8"/>
      <c r="D9" s="7"/>
    </row>
    <row r="10" spans="1:974" x14ac:dyDescent="0.2">
      <c r="C10" s="8"/>
    </row>
  </sheetData>
  <mergeCells count="7">
    <mergeCell ref="A8:C8"/>
    <mergeCell ref="D8:F8"/>
    <mergeCell ref="C1:D1"/>
    <mergeCell ref="A2:D2"/>
    <mergeCell ref="A6:B6"/>
    <mergeCell ref="A7:C7"/>
    <mergeCell ref="D7:G7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80" zoomScaleNormal="80" workbookViewId="0">
      <selection activeCell="A9" sqref="A9:H9"/>
    </sheetView>
  </sheetViews>
  <sheetFormatPr defaultColWidth="9.140625" defaultRowHeight="12.75" x14ac:dyDescent="0.2"/>
  <cols>
    <col min="1" max="1" width="5.85546875" style="1" customWidth="1"/>
    <col min="2" max="2" width="38.5703125" style="1" customWidth="1"/>
    <col min="3" max="3" width="57.5703125" style="11" customWidth="1"/>
    <col min="4" max="4" width="12.7109375" style="1" customWidth="1"/>
    <col min="5" max="5" width="12.140625" style="1" customWidth="1"/>
    <col min="6" max="6" width="19.42578125" style="1" customWidth="1"/>
    <col min="7" max="7" width="19.85546875" style="1" customWidth="1"/>
    <col min="8" max="8" width="19.5703125" style="1" customWidth="1"/>
    <col min="9" max="9" width="18.28515625" style="1" customWidth="1"/>
    <col min="10" max="10" width="17.5703125" style="1" customWidth="1"/>
    <col min="11" max="11" width="18.42578125" style="1" customWidth="1"/>
    <col min="12" max="12" width="17.140625" style="1" customWidth="1"/>
    <col min="13" max="13" width="23.5703125" style="1" customWidth="1"/>
    <col min="14" max="16384" width="9.140625" style="1"/>
  </cols>
  <sheetData>
    <row r="1" spans="1:14" ht="18.75" x14ac:dyDescent="0.3">
      <c r="A1" s="36"/>
      <c r="B1" s="36"/>
      <c r="C1" s="37"/>
      <c r="D1" s="36"/>
      <c r="E1" s="36"/>
      <c r="F1" s="38"/>
      <c r="G1" s="39"/>
      <c r="H1" s="39"/>
      <c r="I1" s="39"/>
      <c r="J1" s="39"/>
      <c r="K1" s="39"/>
      <c r="L1" s="39"/>
      <c r="M1" s="39" t="str">
        <f>'[1]Расчет цены'!$M$1</f>
        <v>Приложение № 2 к Докладной записке</v>
      </c>
    </row>
    <row r="2" spans="1:14" ht="18" x14ac:dyDescent="0.25">
      <c r="A2" s="40"/>
      <c r="B2" s="40"/>
      <c r="C2" s="41"/>
      <c r="D2" s="40"/>
      <c r="E2" s="40"/>
      <c r="F2" s="65"/>
      <c r="G2" s="65"/>
      <c r="H2" s="65"/>
      <c r="I2" s="65"/>
      <c r="J2" s="65"/>
      <c r="K2" s="65"/>
      <c r="L2" s="65"/>
      <c r="M2" s="65"/>
    </row>
    <row r="3" spans="1:14" ht="51.6" customHeight="1" x14ac:dyDescent="0.2">
      <c r="A3" s="67" t="s">
        <v>20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4" ht="62.25" customHeight="1" x14ac:dyDescent="0.2">
      <c r="A4" s="70" t="s">
        <v>1</v>
      </c>
      <c r="B4" s="70" t="s">
        <v>10</v>
      </c>
      <c r="C4" s="70" t="s">
        <v>16</v>
      </c>
      <c r="D4" s="70" t="s">
        <v>2</v>
      </c>
      <c r="E4" s="70" t="s">
        <v>3</v>
      </c>
      <c r="F4" s="72" t="s">
        <v>4</v>
      </c>
      <c r="G4" s="72"/>
      <c r="H4" s="72"/>
      <c r="I4" s="69" t="s">
        <v>5</v>
      </c>
      <c r="J4" s="69"/>
      <c r="K4" s="69"/>
      <c r="L4" s="68" t="s">
        <v>6</v>
      </c>
      <c r="M4" s="68"/>
    </row>
    <row r="5" spans="1:14" ht="187.5" customHeight="1" x14ac:dyDescent="0.2">
      <c r="A5" s="70"/>
      <c r="B5" s="70"/>
      <c r="C5" s="71"/>
      <c r="D5" s="70"/>
      <c r="E5" s="71"/>
      <c r="F5" s="42" t="s">
        <v>32</v>
      </c>
      <c r="G5" s="42" t="s">
        <v>33</v>
      </c>
      <c r="H5" s="42" t="s">
        <v>34</v>
      </c>
      <c r="I5" s="43" t="s">
        <v>17</v>
      </c>
      <c r="J5" s="43" t="s">
        <v>7</v>
      </c>
      <c r="K5" s="44" t="s">
        <v>30</v>
      </c>
      <c r="L5" s="43" t="s">
        <v>9</v>
      </c>
      <c r="M5" s="43" t="s">
        <v>18</v>
      </c>
    </row>
    <row r="6" spans="1:14" ht="67.5" customHeight="1" x14ac:dyDescent="0.2">
      <c r="A6" s="45">
        <v>1</v>
      </c>
      <c r="B6" s="74" t="s">
        <v>35</v>
      </c>
      <c r="C6" s="46" t="s">
        <v>36</v>
      </c>
      <c r="D6" s="45" t="s">
        <v>37</v>
      </c>
      <c r="E6" s="47">
        <v>1</v>
      </c>
      <c r="F6" s="48">
        <v>46980</v>
      </c>
      <c r="G6" s="49">
        <v>44980</v>
      </c>
      <c r="H6" s="48">
        <v>46000</v>
      </c>
      <c r="I6" s="50">
        <f>AVERAGE(F6:H6)</f>
        <v>45986.666666666664</v>
      </c>
      <c r="J6" s="51">
        <f>SQRT(((SUM((POWER(H6-I6,2)),(POWER(G6-I6,2)),(POWER(F6-I6,2))))/(COLUMNS(F6:H6)-1)))</f>
        <v>1000.0666644445926</v>
      </c>
      <c r="K6" s="45">
        <f>J6/I6*100</f>
        <v>2.1746883106217583</v>
      </c>
      <c r="L6" s="50">
        <f>MIN(F6:H6)</f>
        <v>44980</v>
      </c>
      <c r="M6" s="50">
        <f>E6*L6</f>
        <v>44980</v>
      </c>
    </row>
    <row r="7" spans="1:14" ht="41.25" customHeight="1" x14ac:dyDescent="0.2">
      <c r="A7" s="45">
        <v>2</v>
      </c>
      <c r="B7" s="75"/>
      <c r="C7" s="46" t="s">
        <v>38</v>
      </c>
      <c r="D7" s="45" t="s">
        <v>37</v>
      </c>
      <c r="E7" s="47">
        <v>1</v>
      </c>
      <c r="F7" s="48">
        <v>23490</v>
      </c>
      <c r="G7" s="49">
        <v>19600</v>
      </c>
      <c r="H7" s="48">
        <v>21000</v>
      </c>
      <c r="I7" s="50">
        <f t="shared" ref="I7:I8" si="0">AVERAGE(F7:H7)</f>
        <v>21363.333333333332</v>
      </c>
      <c r="J7" s="51">
        <f t="shared" ref="J7:J8" si="1">SQRT(((SUM((POWER(H7-I7,2)),(POWER(G7-I7,2)),(POWER(F7-I7,2))))/(COLUMNS(F7:H7)-1)))</f>
        <v>1970.2876270568552</v>
      </c>
      <c r="K7" s="45">
        <f t="shared" ref="K7:K8" si="2">J7/I7*100</f>
        <v>9.2227537543619373</v>
      </c>
      <c r="L7" s="50">
        <f t="shared" ref="L7:L8" si="3">MIN(F7:H7)</f>
        <v>19600</v>
      </c>
      <c r="M7" s="50">
        <f t="shared" ref="M7:M8" si="4">E7*L7</f>
        <v>19600</v>
      </c>
    </row>
    <row r="8" spans="1:14" ht="39" customHeight="1" x14ac:dyDescent="0.25">
      <c r="A8" s="45">
        <v>3</v>
      </c>
      <c r="B8" s="76"/>
      <c r="C8" s="56" t="s">
        <v>39</v>
      </c>
      <c r="D8" s="45" t="s">
        <v>37</v>
      </c>
      <c r="E8" s="47">
        <v>1</v>
      </c>
      <c r="F8" s="48">
        <v>23490</v>
      </c>
      <c r="G8" s="49">
        <v>19600</v>
      </c>
      <c r="H8" s="48">
        <v>21000</v>
      </c>
      <c r="I8" s="50">
        <f t="shared" si="0"/>
        <v>21363.333333333332</v>
      </c>
      <c r="J8" s="51">
        <f t="shared" si="1"/>
        <v>1970.2876270568552</v>
      </c>
      <c r="K8" s="45">
        <f t="shared" si="2"/>
        <v>9.2227537543619373</v>
      </c>
      <c r="L8" s="50">
        <f t="shared" si="3"/>
        <v>19600</v>
      </c>
      <c r="M8" s="50">
        <f t="shared" si="4"/>
        <v>19600</v>
      </c>
    </row>
    <row r="9" spans="1:14" ht="39" customHeight="1" x14ac:dyDescent="0.2">
      <c r="A9" s="73" t="s">
        <v>0</v>
      </c>
      <c r="B9" s="73"/>
      <c r="C9" s="73"/>
      <c r="D9" s="73"/>
      <c r="E9" s="73"/>
      <c r="F9" s="73"/>
      <c r="G9" s="73"/>
      <c r="H9" s="73"/>
      <c r="I9" s="52">
        <f>SUM(M6:M8)</f>
        <v>84180</v>
      </c>
      <c r="J9" s="53" t="s">
        <v>8</v>
      </c>
      <c r="K9" s="53"/>
      <c r="L9" s="53"/>
      <c r="M9" s="54"/>
      <c r="N9" s="8"/>
    </row>
    <row r="10" spans="1:14" ht="52.5" customHeight="1" x14ac:dyDescent="0.2">
      <c r="A10" s="66" t="s">
        <v>29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8"/>
    </row>
    <row r="11" spans="1:14" s="2" customFormat="1" ht="26.25" customHeight="1" x14ac:dyDescent="0.25">
      <c r="A11" s="55"/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"/>
    </row>
    <row r="12" spans="1:14" s="2" customFormat="1" ht="87" customHeight="1" x14ac:dyDescent="0.25">
      <c r="A12" s="77" t="str">
        <f>'[1]Расчет цены'!$A$12</f>
        <v>Начальник ОТО
Тихорецкого филиала ФКУ ДПО МУЦС
ГУФСИН России по Краснодарскому краю 
старший лейтенант внутренней службы
                                                                                                                                                                 Ю.А. Горшков</v>
      </c>
      <c r="B12" s="77"/>
      <c r="C12" s="77"/>
      <c r="D12" s="80" t="s">
        <v>31</v>
      </c>
      <c r="E12" s="80"/>
      <c r="F12" s="80"/>
      <c r="G12" s="80"/>
      <c r="H12" s="55"/>
      <c r="I12" s="55"/>
      <c r="J12" s="55"/>
      <c r="K12" s="55"/>
      <c r="L12" s="55"/>
      <c r="M12" s="55"/>
      <c r="N12" s="5"/>
    </row>
    <row r="13" spans="1:14" s="2" customFormat="1" ht="19.149999999999999" customHeight="1" x14ac:dyDescent="0.25">
      <c r="A13" s="78"/>
      <c r="B13" s="78"/>
      <c r="C13" s="78"/>
      <c r="D13" s="79"/>
      <c r="E13" s="79"/>
      <c r="F13" s="79"/>
      <c r="G13" s="35"/>
      <c r="H13" s="35"/>
      <c r="I13" s="35"/>
      <c r="J13" s="35"/>
      <c r="K13" s="35"/>
      <c r="L13" s="35"/>
      <c r="M13" s="35"/>
    </row>
    <row r="14" spans="1:14" ht="59.25" customHeight="1" x14ac:dyDescent="0.2">
      <c r="D14" s="16"/>
      <c r="E14" s="16"/>
      <c r="F14" s="16"/>
      <c r="G14" s="81"/>
      <c r="H14" s="81"/>
      <c r="I14" s="81"/>
      <c r="J14" s="16"/>
      <c r="K14" s="16"/>
      <c r="L14" s="16"/>
      <c r="M14" s="16"/>
    </row>
    <row r="15" spans="1:14" s="2" customFormat="1" ht="23.25" customHeight="1" x14ac:dyDescent="0.2">
      <c r="D15" s="31"/>
      <c r="E15" s="16"/>
      <c r="F15" s="17"/>
      <c r="G15" s="18"/>
      <c r="H15" s="18"/>
      <c r="I15" s="18"/>
      <c r="J15" s="18"/>
      <c r="K15" s="18"/>
      <c r="L15" s="18"/>
      <c r="M15" s="18"/>
    </row>
    <row r="16" spans="1:14" ht="16.5" customHeight="1" x14ac:dyDescent="0.2">
      <c r="A16" s="21"/>
    </row>
    <row r="17" spans="1:14" ht="27" customHeight="1" x14ac:dyDescent="0.2">
      <c r="A17" s="21"/>
      <c r="B17" s="29"/>
      <c r="C17" s="27"/>
      <c r="D17" s="23"/>
      <c r="E17" s="24"/>
      <c r="F17" s="28"/>
      <c r="G17" s="28"/>
      <c r="H17" s="28"/>
      <c r="I17" s="25"/>
      <c r="J17" s="22"/>
      <c r="K17" s="23"/>
      <c r="L17" s="26"/>
      <c r="M17" s="25"/>
      <c r="N17" s="8"/>
    </row>
    <row r="18" spans="1:14" x14ac:dyDescent="0.2">
      <c r="A18" s="21"/>
      <c r="B18" s="30"/>
      <c r="C18" s="27"/>
      <c r="D18" s="23"/>
      <c r="E18" s="24"/>
      <c r="F18" s="28"/>
      <c r="G18" s="28"/>
      <c r="H18" s="28"/>
      <c r="I18" s="25"/>
      <c r="J18" s="22"/>
      <c r="K18" s="23"/>
      <c r="L18" s="26"/>
      <c r="M18" s="25"/>
      <c r="N18" s="8"/>
    </row>
    <row r="19" spans="1:14" x14ac:dyDescent="0.2">
      <c r="A19" s="8"/>
      <c r="B19" s="8"/>
      <c r="C19" s="19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4" x14ac:dyDescent="0.2">
      <c r="A20" s="8"/>
      <c r="B20" s="8"/>
      <c r="C20" s="19"/>
      <c r="D20" s="8"/>
      <c r="E20" s="8"/>
      <c r="F20" s="8"/>
      <c r="G20" s="8"/>
      <c r="H20" s="8"/>
      <c r="I20" s="8"/>
      <c r="J20" s="8"/>
      <c r="K20" s="8"/>
      <c r="L20" s="8"/>
      <c r="M20" s="20"/>
    </row>
  </sheetData>
  <mergeCells count="18">
    <mergeCell ref="A12:C12"/>
    <mergeCell ref="A13:C13"/>
    <mergeCell ref="D13:F13"/>
    <mergeCell ref="D12:G12"/>
    <mergeCell ref="G14:I14"/>
    <mergeCell ref="F2:M2"/>
    <mergeCell ref="A10:M10"/>
    <mergeCell ref="A3:M3"/>
    <mergeCell ref="L4:M4"/>
    <mergeCell ref="I4:K4"/>
    <mergeCell ref="A4:A5"/>
    <mergeCell ref="B4:B5"/>
    <mergeCell ref="C4:C5"/>
    <mergeCell ref="D4:D5"/>
    <mergeCell ref="E4:E5"/>
    <mergeCell ref="F4:H4"/>
    <mergeCell ref="A9:H9"/>
    <mergeCell ref="B6:B8"/>
  </mergeCells>
  <phoneticPr fontId="11" type="noConversion"/>
  <pageMargins left="0.70866141732283472" right="0.31496062992125984" top="0.15748031496062992" bottom="0.15748031496062992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YFSIN</cp:lastModifiedBy>
  <cp:lastPrinted>2026-07-24T12:55:48Z</cp:lastPrinted>
  <dcterms:created xsi:type="dcterms:W3CDTF">2014-01-15T18:15:09Z</dcterms:created>
  <dcterms:modified xsi:type="dcterms:W3CDTF">2026-07-24T12:56:21Z</dcterms:modified>
</cp:coreProperties>
</file>