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30930" windowHeight="16770"/>
  </bookViews>
  <sheets>
    <sheet name="Лист1" sheetId="1" r:id="rId1"/>
  </sheets>
  <definedNames>
    <definedName name="_xlnm.Print_Area" localSheetId="0">Лист1!$A$1:$AF$17</definedName>
  </definedName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2" i="1" l="1"/>
  <c r="AF13" i="1"/>
  <c r="AC12" i="1"/>
  <c r="AA12" i="1"/>
</calcChain>
</file>

<file path=xl/sharedStrings.xml><?xml version="1.0" encoding="utf-8"?>
<sst xmlns="http://schemas.openxmlformats.org/spreadsheetml/2006/main" count="86" uniqueCount="65">
  <si>
    <t xml:space="preserve"> 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</si>
  <si>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</si>
  <si>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</si>
  <si>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</si>
  <si>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</si>
  <si>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</si>
  <si>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</si>
  <si>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</si>
  <si>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</si>
  <si>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</si>
  <si>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</si>
  <si>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</si>
  <si>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</si>
  <si>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</si>
  <si>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</si>
  <si>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</si>
  <si>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</si>
  <si>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</si>
  <si>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</si>
  <si>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</si>
  <si>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</si>
  <si>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</si>
  <si>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</si>
  <si>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</si>
  <si>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</si>
  <si>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</si>
  <si>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</si>
  <si>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</si>
  <si>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</si>
  <si>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</si>
  <si>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</si>
  <si>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</si>
  <si>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</si>
  <si>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</si>
  <si>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</si>
  <si>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</si>
  <si>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</si>
  <si>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</si>
  <si>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</si>
  <si>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</si>
  <si>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</si>
  <si>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</si>
  <si>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</si>
  <si>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</si>
  <si>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</si>
  <si>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</si>
  <si>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</si>
  <si>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</si>
  <si>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</si>
  <si>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</si>
  <si>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</si>
  <si>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</si>
  <si>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</si>
  <si>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штука</t>
  </si>
  <si>
    <t xml:space="preserve">3,77 </t>
  </si>
  <si>
    <t>РАСЧЕТ НМЦК ДЛЯ МЕД. ИЗДЕЛИЙ</t>
  </si>
  <si>
    <t>Характеристики объекта закупки указаны в описании объекта закупки</t>
  </si>
  <si>
    <t>Обоснование начальной (максимальной) цены контракта
на поставку наконечников для дозатора для автоматического анализатора «Cobas e 411», имеющегося в клинико-диагностической лаборатории Клиник ФГБОУ ВО ИГМУ МЗ РФ в 2026 году</t>
  </si>
  <si>
    <t>Источник ценовой информации №1
Коммерческое предложение Вх.№ 288/2026 от 27.04.2026г.</t>
  </si>
  <si>
    <t>Источник ценовой информации №2
Коммерческое предложение Вх.№ 289/2026 от 28.04.2026г.</t>
  </si>
  <si>
    <t>Источник ценовой информации №3
Коммерческое предложение Вх.№ 290/2026 от 28.04.2026г.</t>
  </si>
  <si>
    <t>Наконечник пипетки ИВД 
для автоматического анализатора «Cobas e 411», имеющегося у Заказчика</t>
  </si>
  <si>
    <t>32.50.50.190</t>
  </si>
  <si>
    <t>Дата обоснования:30.04.2026</t>
  </si>
  <si>
    <t>На основании проведенных расчетов НМЦК составляет: 60 048,00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</si>
</sst>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0" borderId="0" xfId="0" applyFont="1"/>
    <xf numFmtId="0" fontId="3" fillId="0" borderId="0" xfId="0" applyFont="1" applyAlignment="1">
      <alignment wrapText="1"/>
    </xf>
    <xf numFmtId="2" fontId="6" fillId="0" borderId="0" xfId="0" applyNumberFormat="1" applyFont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2" fontId="12" fillId="0" borderId="1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11</xdr:row>
      <xdr:rowOff>58591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78105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5"/>
  <sheetViews>
    <sheetView tabSelected="1" view="pageBreakPreview" zoomScale="85" zoomScaleNormal="100" zoomScaleSheetLayoutView="85" workbookViewId="0">
      <selection activeCell="B12" sqref="B12:C1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9.85546875" style="4" customWidth="1"/>
    <col min="4" max="4" width="18.7109375" style="4" customWidth="1"/>
    <col min="5" max="5" width="11.85546875" style="4" customWidth="1"/>
    <col min="6" max="6" width="14.28515625" style="7" customWidth="1"/>
    <col min="7" max="7" width="31.28515625" style="7" customWidth="1"/>
    <col min="8" max="8" width="31.7109375" style="7" customWidth="1"/>
    <col min="9" max="9" width="31.28515625" style="7" customWidth="1"/>
    <col min="10" max="26" width="22" style="7" hidden="1" customWidth="1"/>
    <col min="27" max="27" width="21.85546875" style="7" customWidth="1"/>
    <col min="28" max="28" width="22.140625" style="7" customWidth="1"/>
    <col min="29" max="29" width="16.42578125" style="7" customWidth="1"/>
    <col min="30" max="30" width="8.7109375" style="7" customWidth="1"/>
    <col min="31" max="31" width="18.28515625" style="7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57</v>
      </c>
      <c r="B3" s="28"/>
      <c r="C3" s="28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8"/>
      <c r="AB3" s="28"/>
      <c r="AC3" s="28"/>
      <c r="AD3" s="28"/>
      <c r="AE3" s="28"/>
      <c r="AF3" s="28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30" t="s">
        <v>1</v>
      </c>
      <c r="B6" s="30"/>
      <c r="C6" s="31" t="s">
        <v>56</v>
      </c>
      <c r="D6" s="32"/>
      <c r="E6" s="32"/>
      <c r="F6" s="32"/>
      <c r="G6" s="32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2"/>
      <c r="AB6" s="32"/>
      <c r="AC6" s="32"/>
      <c r="AD6" s="32"/>
      <c r="AE6" s="34"/>
      <c r="AF6" s="35"/>
      <c r="AG6" s="3"/>
    </row>
    <row r="7" spans="1:34" ht="45" customHeight="1">
      <c r="A7" s="36" t="s">
        <v>2</v>
      </c>
      <c r="B7" s="36"/>
      <c r="C7" s="31" t="s">
        <v>3</v>
      </c>
      <c r="D7" s="32"/>
      <c r="E7" s="32"/>
      <c r="F7" s="32"/>
      <c r="G7" s="32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2"/>
      <c r="AB7" s="32"/>
      <c r="AC7" s="32"/>
      <c r="AD7" s="32"/>
      <c r="AE7" s="34"/>
      <c r="AF7" s="35"/>
      <c r="AG7" s="3"/>
    </row>
    <row r="8" spans="1:34" ht="45" customHeight="1">
      <c r="A8" s="37" t="s">
        <v>55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9"/>
      <c r="AG8" s="3"/>
    </row>
    <row r="9" spans="1:34" ht="108" customHeight="1">
      <c r="A9" s="24" t="s">
        <v>4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50.45" customHeight="1">
      <c r="A10" s="20" t="s">
        <v>5</v>
      </c>
      <c r="B10" s="53" t="s">
        <v>6</v>
      </c>
      <c r="C10" s="54"/>
      <c r="D10" s="57" t="s">
        <v>7</v>
      </c>
      <c r="E10" s="20" t="s">
        <v>8</v>
      </c>
      <c r="F10" s="22" t="s">
        <v>9</v>
      </c>
      <c r="G10" s="16" t="s">
        <v>58</v>
      </c>
      <c r="H10" s="16" t="s">
        <v>59</v>
      </c>
      <c r="I10" s="16" t="s">
        <v>60</v>
      </c>
      <c r="J10" s="16" t="s">
        <v>10</v>
      </c>
      <c r="K10" s="16" t="s">
        <v>11</v>
      </c>
      <c r="L10" s="16" t="s">
        <v>12</v>
      </c>
      <c r="M10" s="16" t="s">
        <v>13</v>
      </c>
      <c r="N10" s="16" t="s">
        <v>14</v>
      </c>
      <c r="O10" s="16" t="s">
        <v>15</v>
      </c>
      <c r="P10" s="16" t="s">
        <v>16</v>
      </c>
      <c r="Q10" s="16" t="s">
        <v>17</v>
      </c>
      <c r="R10" s="16" t="s">
        <v>18</v>
      </c>
      <c r="S10" s="16" t="s">
        <v>19</v>
      </c>
      <c r="T10" s="16" t="s">
        <v>20</v>
      </c>
      <c r="U10" s="16" t="s">
        <v>21</v>
      </c>
      <c r="V10" s="16" t="s">
        <v>22</v>
      </c>
      <c r="W10" s="16" t="s">
        <v>23</v>
      </c>
      <c r="X10" s="16" t="s">
        <v>24</v>
      </c>
      <c r="Y10" s="16" t="s">
        <v>25</v>
      </c>
      <c r="Z10" s="16" t="s">
        <v>26</v>
      </c>
      <c r="AA10" s="23" t="s">
        <v>27</v>
      </c>
      <c r="AB10" s="23" t="s">
        <v>28</v>
      </c>
      <c r="AC10" s="22" t="s">
        <v>29</v>
      </c>
      <c r="AD10" s="42" t="s">
        <v>30</v>
      </c>
      <c r="AE10" s="22" t="s">
        <v>31</v>
      </c>
      <c r="AF10" s="42" t="s">
        <v>32</v>
      </c>
      <c r="AG10" s="3"/>
    </row>
    <row r="11" spans="1:34" ht="22.9" customHeight="1">
      <c r="A11" s="20"/>
      <c r="B11" s="55"/>
      <c r="C11" s="56"/>
      <c r="D11" s="57"/>
      <c r="E11" s="21"/>
      <c r="F11" s="22"/>
      <c r="G11" s="16" t="s">
        <v>33</v>
      </c>
      <c r="H11" s="16" t="s">
        <v>33</v>
      </c>
      <c r="I11" s="16" t="s">
        <v>33</v>
      </c>
      <c r="J11" s="16" t="s">
        <v>33</v>
      </c>
      <c r="K11" s="16" t="s">
        <v>33</v>
      </c>
      <c r="L11" s="16" t="s">
        <v>33</v>
      </c>
      <c r="M11" s="16" t="s">
        <v>33</v>
      </c>
      <c r="N11" s="16" t="s">
        <v>33</v>
      </c>
      <c r="O11" s="16" t="s">
        <v>33</v>
      </c>
      <c r="P11" s="16" t="s">
        <v>33</v>
      </c>
      <c r="Q11" s="16" t="s">
        <v>33</v>
      </c>
      <c r="R11" s="16" t="s">
        <v>33</v>
      </c>
      <c r="S11" s="16" t="s">
        <v>33</v>
      </c>
      <c r="T11" s="16" t="s">
        <v>33</v>
      </c>
      <c r="U11" s="16" t="s">
        <v>33</v>
      </c>
      <c r="V11" s="16" t="s">
        <v>33</v>
      </c>
      <c r="W11" s="16" t="s">
        <v>33</v>
      </c>
      <c r="X11" s="16" t="s">
        <v>33</v>
      </c>
      <c r="Y11" s="16" t="s">
        <v>33</v>
      </c>
      <c r="Z11" s="16" t="s">
        <v>33</v>
      </c>
      <c r="AA11" s="23"/>
      <c r="AB11" s="23"/>
      <c r="AC11" s="22"/>
      <c r="AD11" s="42"/>
      <c r="AE11" s="22"/>
      <c r="AF11" s="42"/>
      <c r="AG11" s="3"/>
    </row>
    <row r="12" spans="1:34" ht="55.5" customHeight="1">
      <c r="A12" s="16" t="s">
        <v>52</v>
      </c>
      <c r="B12" s="51" t="s">
        <v>61</v>
      </c>
      <c r="C12" s="52"/>
      <c r="D12" s="17" t="s">
        <v>62</v>
      </c>
      <c r="E12" s="16" t="s">
        <v>53</v>
      </c>
      <c r="F12" s="16">
        <v>14400</v>
      </c>
      <c r="G12" s="16" t="s">
        <v>54</v>
      </c>
      <c r="H12" s="19">
        <v>3.78</v>
      </c>
      <c r="I12" s="19">
        <v>3.83</v>
      </c>
      <c r="J12" s="16" t="s">
        <v>34</v>
      </c>
      <c r="K12" s="16" t="s">
        <v>35</v>
      </c>
      <c r="L12" s="16" t="s">
        <v>36</v>
      </c>
      <c r="M12" s="16" t="s">
        <v>37</v>
      </c>
      <c r="N12" s="16" t="s">
        <v>38</v>
      </c>
      <c r="O12" s="16" t="s">
        <v>39</v>
      </c>
      <c r="P12" s="16" t="s">
        <v>40</v>
      </c>
      <c r="Q12" s="16" t="s">
        <v>41</v>
      </c>
      <c r="R12" s="16" t="s">
        <v>42</v>
      </c>
      <c r="S12" s="16" t="s">
        <v>43</v>
      </c>
      <c r="T12" s="16" t="s">
        <v>44</v>
      </c>
      <c r="U12" s="16" t="s">
        <v>45</v>
      </c>
      <c r="V12" s="16" t="s">
        <v>46</v>
      </c>
      <c r="W12" s="16" t="s">
        <v>47</v>
      </c>
      <c r="X12" s="16" t="s">
        <v>48</v>
      </c>
      <c r="Y12" s="16" t="s">
        <v>49</v>
      </c>
      <c r="Z12" s="16" t="s">
        <v>50</v>
      </c>
      <c r="AA12" s="16">
        <f>STDEVA(G12:I12)</f>
        <v>2.1969600208773339</v>
      </c>
      <c r="AB12" s="16"/>
      <c r="AC12" s="16">
        <f>AVERAGE(G12:I12)</f>
        <v>3.8049999999999997</v>
      </c>
      <c r="AD12" s="16">
        <v>10</v>
      </c>
      <c r="AE12" s="16">
        <v>4.17</v>
      </c>
      <c r="AF12" s="16">
        <f>AE12*F12</f>
        <v>60048</v>
      </c>
      <c r="AG12" s="6"/>
      <c r="AH12" s="7"/>
    </row>
    <row r="13" spans="1:34">
      <c r="A13" s="43" t="s">
        <v>51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51</v>
      </c>
      <c r="AD13" s="44"/>
      <c r="AE13" s="18"/>
      <c r="AF13" s="16">
        <f>AF12</f>
        <v>60048</v>
      </c>
      <c r="AG13" s="3"/>
    </row>
    <row r="14" spans="1:34" ht="13.9" customHeight="1">
      <c r="A14" s="45" t="s">
        <v>64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7"/>
      <c r="AG14" s="3"/>
    </row>
    <row r="15" spans="1:34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8"/>
      <c r="AE15" s="8"/>
      <c r="AF15" s="3"/>
      <c r="AG15" s="3"/>
    </row>
    <row r="16" spans="1:34" ht="13.9" customHeight="1">
      <c r="A16" s="49" t="s">
        <v>63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9"/>
      <c r="AE16" s="9"/>
      <c r="AF16" s="3"/>
      <c r="AG16" s="3"/>
    </row>
    <row r="17" spans="1:33" ht="13.9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9"/>
      <c r="AF17" s="3"/>
      <c r="AG17" s="3"/>
    </row>
    <row r="18" spans="1:33" ht="13.9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9"/>
      <c r="AF18" s="3"/>
      <c r="AG18" s="3"/>
    </row>
    <row r="19" spans="1:33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3"/>
    </row>
    <row r="20" spans="1:33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15"/>
      <c r="AD20" s="10"/>
      <c r="AE20" s="10"/>
      <c r="AF20" s="3"/>
      <c r="AG20" s="3"/>
    </row>
    <row r="21" spans="1:33" ht="15.75">
      <c r="A21" s="8"/>
      <c r="B21" s="8"/>
      <c r="C21" s="8"/>
      <c r="D21" s="8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6"/>
      <c r="AB21" s="6"/>
      <c r="AC21" s="6"/>
      <c r="AD21" s="6"/>
      <c r="AE21" s="6"/>
      <c r="AF21" s="3"/>
      <c r="AG21" s="3"/>
    </row>
    <row r="22" spans="1:33" ht="15.75">
      <c r="A22" s="13" t="s">
        <v>0</v>
      </c>
      <c r="B22" s="3"/>
      <c r="C22" s="3"/>
      <c r="D22" s="3"/>
      <c r="E22" s="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"/>
      <c r="AG22" s="3"/>
    </row>
    <row r="23" spans="1:33">
      <c r="A23" s="3"/>
      <c r="B23" s="3"/>
      <c r="C23" s="3"/>
      <c r="D23" s="3"/>
      <c r="E23" s="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"/>
      <c r="AG23" s="3"/>
    </row>
    <row r="24" spans="1:33">
      <c r="A24" s="3"/>
      <c r="B24" s="3"/>
      <c r="C24" s="3"/>
      <c r="D24" s="3"/>
      <c r="E24" s="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"/>
      <c r="AG24" s="3"/>
    </row>
    <row r="25" spans="1:33">
      <c r="A25" s="3"/>
      <c r="B25" s="14"/>
      <c r="C25" s="3"/>
      <c r="D25" s="3"/>
      <c r="E25" s="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"/>
      <c r="AG25" s="3"/>
    </row>
  </sheetData>
  <mergeCells count="26">
    <mergeCell ref="A19:AF19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3" right="0.39370078740157483" top="0.39370078740157483" bottom="0.39370078740157483" header="0" footer="0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2026-04-30T00:39:49Z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