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0" yWindow="300" windowWidth="24240" windowHeight="12135"/>
  </bookViews>
  <sheets>
    <sheet name="жесткий диск" sheetId="7" r:id="rId1"/>
  </sheets>
  <definedNames>
    <definedName name="_xlnm.Print_Area" localSheetId="0">'жесткий диск'!$A$1:$Q$16</definedName>
  </definedNames>
  <calcPr calcId="145621" fullPrecision="0"/>
</workbook>
</file>

<file path=xl/calcChain.xml><?xml version="1.0" encoding="utf-8"?>
<calcChain xmlns="http://schemas.openxmlformats.org/spreadsheetml/2006/main">
  <c r="N5" i="7" l="1"/>
  <c r="H6" i="7" l="1"/>
  <c r="G6" i="7"/>
  <c r="F6" i="7"/>
  <c r="R5" i="7"/>
  <c r="R6" i="7" s="1"/>
  <c r="Q5" i="7"/>
  <c r="Q6" i="7" s="1"/>
  <c r="P5" i="7"/>
  <c r="P6" i="7" s="1"/>
  <c r="M5" i="7"/>
  <c r="O5" i="7" s="1"/>
  <c r="L5" i="7"/>
  <c r="J5" i="7"/>
  <c r="I5" i="7"/>
  <c r="I6" i="7" s="1"/>
  <c r="K5" i="7" l="1"/>
  <c r="O6" i="7"/>
  <c r="N6" i="7"/>
  <c r="M6" i="7"/>
  <c r="D10" i="7" l="1"/>
</calcChain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АйТиТехно</t>
        </r>
      </text>
    </comment>
    <comment ref="G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ООО Программный каталог</t>
        </r>
      </text>
    </comment>
    <comment ref="H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ООО Успех</t>
        </r>
      </text>
    </comment>
  </commentList>
</comments>
</file>

<file path=xl/sharedStrings.xml><?xml version="1.0" encoding="utf-8"?>
<sst xmlns="http://schemas.openxmlformats.org/spreadsheetml/2006/main" count="30" uniqueCount="30">
  <si>
    <t>№ п/п</t>
  </si>
  <si>
    <t xml:space="preserve">(подпись/расшифровка подписи)                                                      </t>
  </si>
  <si>
    <t xml:space="preserve">Наименование товара </t>
  </si>
  <si>
    <t>Ед.изм.</t>
  </si>
  <si>
    <t>Коммерческие предложения (руб.)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</si>
  <si>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</si>
  <si>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рынка)*</t>
  </si>
  <si>
    <t xml:space="preserve">КП №1 </t>
  </si>
  <si>
    <t>КП №2</t>
  </si>
  <si>
    <t>КП №3</t>
  </si>
  <si>
    <t xml:space="preserve">Средняя арифметическая цена за единицу                      &lt;ц&gt; </t>
  </si>
  <si>
    <t>Среднее квадратичное отклонение</t>
  </si>
  <si>
    <r>
      <rPr>
        <b/>
        <sz val="11"/>
        <color indexed="8"/>
        <rFont val="Times New Roman"/>
        <family val="1"/>
        <charset val="204"/>
      </rPr>
      <t>Расчет НМЦК по формуле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</si>
  <si>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</si>
  <si>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</si>
  <si>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контракта с учетом округления цены за единицу (руб.)</t>
  </si>
  <si>
    <t xml:space="preserve"> 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</si>
  <si>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Обоснование начальной (максимальной) цены контрата (НМЦК) </t>
  </si>
  <si>
    <t>Ведущий специалист - эксперт финансово-хозяйственного отдела</t>
  </si>
  <si>
    <t>ВСЕГО: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</si>
  <si>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</si>
  <si>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t xml:space="preserve">Исходя из части 2 статьи 72 БК РФ и в соответствии с доведенными лимитами финансирования </t>
    </r>
    <r>
      <rPr>
        <sz val="12"/>
        <color theme="1"/>
        <rFont val="Times New Roman"/>
        <family val="1"/>
        <charset val="204"/>
      </rPr>
      <t xml:space="preserve"> , установлена начальная (максимальная) </t>
    </r>
  </si>
  <si>
    <t xml:space="preserve">Кол-во             </t>
  </si>
  <si>
    <t>шт</t>
  </si>
  <si>
    <t>Характеристика</t>
  </si>
  <si>
    <t>В соответствии с ТЗ</t>
  </si>
  <si>
    <t xml:space="preserve">цена контракта в размере </t>
  </si>
  <si>
    <t>Телефон проводной</t>
  </si>
  <si>
    <t xml:space="preserve">________________/ Л.Н. Шимитенко/                                          </t>
  </si>
  <si>
    <t xml:space="preserve">Дата подготовки обоснования НМЦК: 2 кв 2026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</si>
</sst>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/>
    <xf numFmtId="0" fontId="3" fillId="0" borderId="0" xfId="0" applyFont="1" applyBorder="1" applyAlignment="1"/>
    <xf numFmtId="0" fontId="2" fillId="0" borderId="0" xfId="0" applyFont="1" applyAlignment="1"/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/>
    <xf numFmtId="164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left"/>
    </xf>
    <xf numFmtId="0" fontId="7" fillId="3" borderId="0" xfId="0" applyFont="1" applyFill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4" fontId="14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4" fontId="15" fillId="4" borderId="1" xfId="0" applyNumberFormat="1" applyFont="1" applyFill="1" applyBorder="1" applyAlignment="1">
      <alignment horizontal="center" vertical="center" wrapText="1"/>
    </xf>
    <xf numFmtId="4" fontId="14" fillId="4" borderId="7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/>
    <xf numFmtId="0" fontId="4" fillId="4" borderId="6" xfId="0" applyFont="1" applyFill="1" applyBorder="1" applyAlignment="1">
      <alignment horizontal="left" vertical="center"/>
    </xf>
    <xf numFmtId="0" fontId="0" fillId="4" borderId="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3</xdr:row>
      <xdr:rowOff>1238250</xdr:rowOff>
    </xdr:from>
    <xdr:to>
      <xdr:col>11</xdr:col>
      <xdr:colOff>19050</xdr:colOff>
      <xdr:row>3</xdr:row>
      <xdr:rowOff>1590675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190750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10</xdr:col>
      <xdr:colOff>0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1876425"/>
          <a:ext cx="8763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3</xdr:row>
      <xdr:rowOff>1400175</xdr:rowOff>
    </xdr:from>
    <xdr:to>
      <xdr:col>11</xdr:col>
      <xdr:colOff>438150</xdr:colOff>
      <xdr:row>3</xdr:row>
      <xdr:rowOff>1628775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3375" y="2352675"/>
          <a:ext cx="123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47625</xdr:colOff>
      <xdr:row>3</xdr:row>
      <xdr:rowOff>1238250</xdr:rowOff>
    </xdr:from>
    <xdr:to>
      <xdr:col>11</xdr:col>
      <xdr:colOff>19050</xdr:colOff>
      <xdr:row>3</xdr:row>
      <xdr:rowOff>1590675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190750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10</xdr:col>
      <xdr:colOff>0</xdr:colOff>
      <xdr:row>3</xdr:row>
      <xdr:rowOff>1362075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1876425"/>
          <a:ext cx="8763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191621</xdr:colOff>
      <xdr:row>3</xdr:row>
      <xdr:rowOff>2157132</xdr:rowOff>
    </xdr:from>
    <xdr:to>
      <xdr:col>11</xdr:col>
      <xdr:colOff>1372721</xdr:colOff>
      <xdr:row>3</xdr:row>
      <xdr:rowOff>2528607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0671" y="3109632"/>
          <a:ext cx="11811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3</xdr:row>
      <xdr:rowOff>1400175</xdr:rowOff>
    </xdr:from>
    <xdr:to>
      <xdr:col>11</xdr:col>
      <xdr:colOff>438150</xdr:colOff>
      <xdr:row>3</xdr:row>
      <xdr:rowOff>1628775</xdr:rowOff>
    </xdr:to>
    <xdr:pic>
      <xdr:nvPicPr>
        <xdr:cNvPr id="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3375" y="2352675"/>
          <a:ext cx="123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247650</xdr:colOff>
      <xdr:row>4</xdr:row>
      <xdr:rowOff>0</xdr:rowOff>
    </xdr:from>
    <xdr:to>
      <xdr:col>11</xdr:col>
      <xdr:colOff>1771650</xdr:colOff>
      <xdr:row>4</xdr:row>
      <xdr:rowOff>0</xdr:rowOff>
    </xdr:to>
    <xdr:pic>
      <xdr:nvPicPr>
        <xdr:cNvPr id="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6700" y="6743700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247650</xdr:colOff>
      <xdr:row>4</xdr:row>
      <xdr:rowOff>0</xdr:rowOff>
    </xdr:from>
    <xdr:to>
      <xdr:col>11</xdr:col>
      <xdr:colOff>1771650</xdr:colOff>
      <xdr:row>4</xdr:row>
      <xdr:rowOff>0</xdr:rowOff>
    </xdr:to>
    <xdr:pic>
      <xdr:nvPicPr>
        <xdr:cNvPr id="2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6700" y="6743700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R19"/>
  <sheetViews>
    <sheetView tabSelected="1" zoomScale="85" zoomScaleNormal="85" workbookViewId="0">
      <selection activeCell="M15" sqref="M15"/>
    </sheetView>
  </sheetViews>
  <sheetFormatPr defaultRowHeight="15" x14ac:dyDescent="0.25"/>
  <cols>
    <col min="1" max="1" width="4.5703125" style="6" customWidth="1"/>
    <col min="2" max="3" width="31.85546875" style="6" customWidth="1"/>
    <col min="4" max="4" width="9.5703125" style="6" customWidth="1"/>
    <col min="5" max="5" width="14.140625" style="6" customWidth="1"/>
    <col min="6" max="6" width="13.140625" style="6" bestFit="1" customWidth="1"/>
    <col min="7" max="7" width="12.42578125" style="6" customWidth="1"/>
    <col min="8" max="8" width="13.140625" style="6" customWidth="1"/>
    <col min="9" max="9" width="12.7109375" style="6" customWidth="1"/>
    <col min="10" max="10" width="13.42578125" style="6" customWidth="1"/>
    <col min="11" max="11" width="14.85546875" style="6" customWidth="1"/>
    <col min="12" max="12" width="21.42578125" style="6" customWidth="1"/>
    <col min="13" max="13" width="17.140625" style="6" customWidth="1"/>
    <col min="14" max="14" width="15.140625" style="6" customWidth="1"/>
    <col min="15" max="15" width="18.85546875" style="6" customWidth="1"/>
    <col min="16" max="16" width="11.140625" style="6" customWidth="1"/>
    <col min="17" max="17" width="12" style="6" customWidth="1"/>
    <col min="18" max="18" width="13" style="6" customWidth="1"/>
    <col min="19" max="16384" width="9.140625" style="6"/>
  </cols>
  <sheetData>
    <row r="1" spans="1:18" ht="15.75" x14ac:dyDescent="0.25">
      <c r="A1" s="3"/>
      <c r="B1" s="40" t="s">
        <v>17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8" ht="15" customHeight="1" x14ac:dyDescent="0.25">
      <c r="A2" s="4"/>
      <c r="B2" s="2"/>
      <c r="C2" s="2"/>
      <c r="D2" s="1"/>
      <c r="E2" s="1"/>
      <c r="F2" s="1"/>
      <c r="G2" s="4"/>
      <c r="H2" s="4"/>
      <c r="I2" s="5"/>
      <c r="J2" s="5"/>
      <c r="K2" s="5"/>
      <c r="L2" s="5"/>
      <c r="M2" s="5"/>
    </row>
    <row r="3" spans="1:18" ht="44.25" customHeight="1" x14ac:dyDescent="0.25">
      <c r="A3" s="41" t="s">
        <v>0</v>
      </c>
      <c r="B3" s="43" t="s">
        <v>2</v>
      </c>
      <c r="C3" s="44" t="s">
        <v>24</v>
      </c>
      <c r="D3" s="43" t="s">
        <v>3</v>
      </c>
      <c r="E3" s="43" t="s">
        <v>22</v>
      </c>
      <c r="F3" s="46" t="s">
        <v>4</v>
      </c>
      <c r="G3" s="46"/>
      <c r="H3" s="46"/>
      <c r="I3" s="47" t="s">
        <v>5</v>
      </c>
      <c r="J3" s="47"/>
      <c r="K3" s="47"/>
      <c r="L3" s="48" t="s">
        <v>6</v>
      </c>
      <c r="M3" s="48"/>
      <c r="N3" s="48"/>
      <c r="O3" s="48"/>
    </row>
    <row r="4" spans="1:18" ht="228.75" customHeight="1" x14ac:dyDescent="0.25">
      <c r="A4" s="42"/>
      <c r="B4" s="43"/>
      <c r="C4" s="45"/>
      <c r="D4" s="43"/>
      <c r="E4" s="43"/>
      <c r="F4" s="34" t="s">
        <v>7</v>
      </c>
      <c r="G4" s="34" t="s">
        <v>8</v>
      </c>
      <c r="H4" s="34" t="s">
        <v>9</v>
      </c>
      <c r="I4" s="35" t="s">
        <v>10</v>
      </c>
      <c r="J4" s="35" t="s">
        <v>11</v>
      </c>
      <c r="K4" s="21" t="s">
        <v>20</v>
      </c>
      <c r="L4" s="12" t="s">
        <v>12</v>
      </c>
      <c r="M4" s="35" t="s">
        <v>13</v>
      </c>
      <c r="N4" s="35" t="s">
        <v>14</v>
      </c>
      <c r="O4" s="35" t="s">
        <v>15</v>
      </c>
    </row>
    <row r="5" spans="1:18" ht="24.95" customHeight="1" x14ac:dyDescent="0.25">
      <c r="A5" s="16">
        <v>1</v>
      </c>
      <c r="B5" s="19" t="s">
        <v>27</v>
      </c>
      <c r="C5" s="20" t="s">
        <v>25</v>
      </c>
      <c r="D5" s="13" t="s">
        <v>23</v>
      </c>
      <c r="E5" s="13">
        <v>1</v>
      </c>
      <c r="F5" s="7">
        <v>2060</v>
      </c>
      <c r="G5" s="7">
        <v>2000</v>
      </c>
      <c r="H5" s="8">
        <v>2020</v>
      </c>
      <c r="I5" s="14">
        <f t="shared" ref="I5" si="0">AVERAGE(F5:H5)</f>
        <v>2026.67</v>
      </c>
      <c r="J5" s="15">
        <f t="shared" ref="J5" si="1">STDEV(F5:H5)</f>
        <v>30.550504633038901</v>
      </c>
      <c r="K5" s="25">
        <f t="shared" ref="K5" si="2">J5/I5*100</f>
        <v>1.50742373613064</v>
      </c>
      <c r="L5" s="18">
        <f t="shared" ref="L5" si="3">E5/3*(F5+G5+H5)</f>
        <v>2026.6666700000001</v>
      </c>
      <c r="M5" s="18">
        <f t="shared" ref="M5" si="4">(F5+G5+H5)/3</f>
        <v>2026.6666700000001</v>
      </c>
      <c r="N5" s="22">
        <f>M5-0.001</f>
        <v>2026.67</v>
      </c>
      <c r="O5" s="22">
        <f t="shared" ref="O5" si="5">E5*N5</f>
        <v>2026.67</v>
      </c>
      <c r="P5" s="6">
        <f t="shared" ref="P5" si="6">F5*E5</f>
        <v>2060</v>
      </c>
      <c r="Q5" s="6">
        <f t="shared" ref="Q5" si="7">G5*E5</f>
        <v>2000</v>
      </c>
      <c r="R5" s="6">
        <f t="shared" ref="R5" si="8">H5*E5</f>
        <v>2020</v>
      </c>
    </row>
    <row r="6" spans="1:18" ht="30" customHeight="1" x14ac:dyDescent="0.25">
      <c r="A6" s="30"/>
      <c r="B6" s="31" t="s">
        <v>19</v>
      </c>
      <c r="C6" s="31"/>
      <c r="D6" s="32"/>
      <c r="E6" s="33"/>
      <c r="F6" s="29">
        <f>SUM(F5:F5)</f>
        <v>2060</v>
      </c>
      <c r="G6" s="26">
        <f>SUM(G5:G5)</f>
        <v>2000</v>
      </c>
      <c r="H6" s="26">
        <f>SUM(H5:H5)</f>
        <v>2020</v>
      </c>
      <c r="I6" s="26">
        <f>SUM(I5:I5)</f>
        <v>2026.67</v>
      </c>
      <c r="J6" s="27"/>
      <c r="K6" s="27"/>
      <c r="L6" s="27"/>
      <c r="M6" s="26">
        <f t="shared" ref="M6:R6" si="9">SUM(M5:M5)</f>
        <v>2026.67</v>
      </c>
      <c r="N6" s="26">
        <f t="shared" si="9"/>
        <v>2026.67</v>
      </c>
      <c r="O6" s="28">
        <f t="shared" si="9"/>
        <v>2026.67</v>
      </c>
      <c r="P6" s="28">
        <f t="shared" si="9"/>
        <v>2060</v>
      </c>
      <c r="Q6" s="28">
        <f t="shared" si="9"/>
        <v>2000</v>
      </c>
      <c r="R6" s="28">
        <f t="shared" si="9"/>
        <v>2020</v>
      </c>
    </row>
    <row r="7" spans="1:18" ht="51" customHeight="1" x14ac:dyDescent="0.25">
      <c r="A7" s="36" t="s">
        <v>16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8" ht="15.75" customHeight="1" x14ac:dyDescent="0.25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O8" s="6">
        <v>7800</v>
      </c>
    </row>
    <row r="9" spans="1:18" ht="15.75" x14ac:dyDescent="0.25">
      <c r="A9" s="3" t="s">
        <v>21</v>
      </c>
      <c r="B9" s="2"/>
      <c r="C9" s="2"/>
      <c r="D9" s="2"/>
      <c r="E9" s="11"/>
      <c r="F9" s="11"/>
      <c r="G9" s="11"/>
      <c r="J9" s="10"/>
      <c r="K9" s="10"/>
      <c r="O9" s="6">
        <v>1719.99</v>
      </c>
    </row>
    <row r="10" spans="1:18" ht="15.75" x14ac:dyDescent="0.25">
      <c r="A10" s="2" t="s">
        <v>26</v>
      </c>
      <c r="D10" s="39">
        <f>O6</f>
        <v>2026.67</v>
      </c>
      <c r="E10" s="39"/>
      <c r="F10" s="3"/>
      <c r="J10" s="10"/>
      <c r="K10" s="10"/>
      <c r="O10" s="17"/>
    </row>
    <row r="11" spans="1:18" ht="25.5" customHeight="1" x14ac:dyDescent="0.25">
      <c r="A11" s="9" t="s">
        <v>29</v>
      </c>
      <c r="B11" s="9"/>
      <c r="C11" s="9"/>
      <c r="D11" s="9"/>
      <c r="E11" s="9"/>
      <c r="F11" s="17"/>
      <c r="G11" s="9"/>
      <c r="H11" s="9"/>
      <c r="I11" s="9"/>
      <c r="J11" s="9"/>
      <c r="K11" s="9"/>
      <c r="L11" s="9"/>
      <c r="M11" s="9"/>
      <c r="O11" s="24"/>
    </row>
    <row r="12" spans="1:18" ht="15.75" x14ac:dyDescent="0.25">
      <c r="A12" s="9"/>
      <c r="B12" s="9"/>
      <c r="C12" s="9"/>
      <c r="D12" s="9"/>
      <c r="E12" s="9"/>
      <c r="F12" s="9"/>
      <c r="G12" s="9"/>
      <c r="H12" s="17"/>
      <c r="I12" s="9"/>
      <c r="J12" s="9"/>
      <c r="K12" s="9"/>
      <c r="L12" s="9"/>
      <c r="M12" s="9"/>
    </row>
    <row r="13" spans="1:18" ht="15.75" x14ac:dyDescent="0.25">
      <c r="A13" s="9" t="s">
        <v>18</v>
      </c>
      <c r="B13" s="9"/>
      <c r="C13" s="9"/>
      <c r="D13" s="9"/>
      <c r="E13" s="9"/>
      <c r="F13" s="9"/>
      <c r="G13" s="9"/>
      <c r="H13" s="9"/>
      <c r="I13" s="9"/>
      <c r="J13" s="9"/>
      <c r="K13" s="9"/>
      <c r="O13" s="23"/>
    </row>
    <row r="14" spans="1:18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8" ht="15.75" x14ac:dyDescent="0.25">
      <c r="A15" s="9" t="s">
        <v>28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8" ht="15.75" x14ac:dyDescent="0.25">
      <c r="A16" s="4" t="s">
        <v>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5" customHeight="1" x14ac:dyDescent="0.25"/>
    <row r="19" spans="1:13" ht="203.25" customHeight="1" x14ac:dyDescent="0.25"/>
  </sheetData>
  <mergeCells count="12">
    <mergeCell ref="A7:O7"/>
    <mergeCell ref="A8:M8"/>
    <mergeCell ref="D10:E10"/>
    <mergeCell ref="B1:O1"/>
    <mergeCell ref="A3:A4"/>
    <mergeCell ref="B3:B4"/>
    <mergeCell ref="C3:C4"/>
    <mergeCell ref="D3:D4"/>
    <mergeCell ref="E3:E4"/>
    <mergeCell ref="F3:H3"/>
    <mergeCell ref="I3:K3"/>
    <mergeCell ref="L3:O3"/>
  </mergeCells>
  <pageMargins left="0" right="0" top="0.74803149606299213" bottom="0.74803149606299213" header="0.31496062992125984" footer="0.31496062992125984"/>
  <pageSetup paperSize="9" scale="4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жесткий диск</vt:lpstr>
      <vt:lpstr>'жесткий диск'!Область_печати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2026-03-26T23:57:39Z</dcterms:modified>
</cp:coreProperties>
</file>