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<sst xmlns="http://schemas.openxmlformats.org/spreadsheetml/2006/main" count="41" uniqueCount="39">
  <si>
    <t xml:space="preserve">Обоснование начальной (максимальной) цены контракта на поставку товаров для нужд музея</t>
  </si>
  <si>
    <t xml:space="preserve">Характеристики объекта закупки:</t>
  </si>
  <si>
    <t xml:space="preserve">указано в Спецификации (приложение к Контракту)</t>
  </si>
  <si>
    <t xml:space="preserve">Используемый метод определения НМЦК с обоснованием:</t>
  </si>
  <si>
    <t xml:space="preserve">Метод сопоставимых рыночных цен (анализа рынка)</t>
  </si>
  <si>
    <t xml:space="preserve">Расчёт НМЦК</t>
  </si>
  <si>
    <t xml:space="preserve">Расчет начальной (максимальной) цены контракта выполнен методом сопоставимых рыночных цен в соответствии с частью 2 статьи 22 Федерального закона от 05.04.2013 г. 
№ 44-ФЗ «О контрактной системе в сфере закупок товаров, работ, услуг для обеспечения государственных и муниципальных нужд» и  Методическими рекомендациями по применению методов определения начальной (максимальной) цены контракта, цены контракта, заключаемого с (подрядчиком, исполнителем), утвержденными приказом Минэконом РФ от 02.10.2013 г. № 567.</t>
  </si>
  <si>
    <t xml:space="preserve">№</t>
  </si>
  <si>
    <t xml:space="preserve">Наименование товара, услуги (работы)</t>
  </si>
  <si>
    <t xml:space="preserve">ОКПД2/КТРУ</t>
  </si>
  <si>
    <t xml:space="preserve">Единица измерения</t>
  </si>
  <si>
    <t xml:space="preserve">Количество</t>
  </si>
  <si>
    <t xml:space="preserve">Источники цены (руб.)</t>
  </si>
  <si>
    <t xml:space="preserve">Среднее квадратичное отклонение</t>
  </si>
  <si>
    <t xml:space="preserve">Коэффициент вариации (%)</t>
  </si>
  <si>
    <t xml:space="preserve">Средняя цена (руб.)</t>
  </si>
  <si>
    <t xml:space="preserve">Наименьшая цена (руб.)</t>
  </si>
  <si>
    <t xml:space="preserve">НМЦК по средней (руб.)</t>
  </si>
  <si>
    <t xml:space="preserve">НМЦК по минимальной (руб.)</t>
  </si>
  <si>
    <t xml:space="preserve">цена источника 1 </t>
  </si>
  <si>
    <t xml:space="preserve">цена источника 2 </t>
  </si>
  <si>
    <t xml:space="preserve">цена источника 3</t>
  </si>
  <si>
    <t xml:space="preserve">Журнал кассира -операциониста</t>
  </si>
  <si>
    <t xml:space="preserve">17.23.13.110</t>
  </si>
  <si>
    <t xml:space="preserve">шт</t>
  </si>
  <si>
    <t xml:space="preserve">Сетевой фильтр</t>
  </si>
  <si>
    <t xml:space="preserve">27.12.31.000</t>
  </si>
  <si>
    <t xml:space="preserve">Батарейка АА</t>
  </si>
  <si>
    <t xml:space="preserve">27.20.11.000</t>
  </si>
  <si>
    <t xml:space="preserve">уп</t>
  </si>
  <si>
    <t xml:space="preserve">Папка портфель</t>
  </si>
  <si>
    <t xml:space="preserve">15.12.12.191</t>
  </si>
  <si>
    <t xml:space="preserve">Итого:</t>
  </si>
  <si>
    <t xml:space="preserve">На основании проведенного анализа рынка и расчетов, НМЦК составляет:</t>
  </si>
  <si>
    <t xml:space="preserve">В связи с тем, что закупка проводится через Единый агрегатор торговли (ЕАТ), закупочная сессия проводится по наименьшей цене за единицу товара. В результате, сумма НМЦК составляет:</t>
  </si>
  <si>
    <t xml:space="preserve">Дата подготовки обоснования НМЦК: 27.07.2026 года</t>
  </si>
  <si>
    <t xml:space="preserve">Работник контрактной службы:</t>
  </si>
  <si>
    <t xml:space="preserve">/</t>
  </si>
  <si>
    <t xml:space="preserve">(подпись/расшифровка подписи)</t>
  </si>
</sst>
</file>

<file path=xl/styles.xml><?xml version="1.0" encoding="utf-8"?>
<styleSheet xmlns="http://schemas.openxmlformats.org/spreadsheetml/2006/main">
  <numFmts count="7">
    <numFmt numFmtId="164" formatCode="General"/>
    <numFmt numFmtId="165" formatCode="dd/mm/yy"/>
    <numFmt numFmtId="166" formatCode="#,##0"/>
    <numFmt numFmtId="167" formatCode="#,##0.00"/>
    <numFmt numFmtId="168" formatCode="#,##0.0000"/>
    <numFmt numFmtId="169" formatCode="0.00%"/>
    <numFmt numFmtId="170" formatCode="#,##0.00&quot;р.&quot;;\-#,##0.00&quot;р.&quot;"/>
  </numFmts>
  <fonts count="16">
    <font>
      <sz val="12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2"/>
      <color theme="1"/>
      <name val="Times New Roman"/>
      <family val="1"/>
      <charset val="1"/>
    </font>
    <font>
      <b val="true"/>
      <sz val="15"/>
      <color theme="1"/>
      <name val="Times New Roman"/>
      <family val="1"/>
      <charset val="1"/>
    </font>
    <font>
      <sz val="15"/>
      <color theme="1"/>
      <name val="Times New Roman"/>
      <family val="1"/>
      <charset val="1"/>
    </font>
    <font>
      <sz val="15"/>
      <color rgb="FF000000"/>
      <name val="Times New Roman"/>
      <family val="1"/>
      <charset val="1"/>
    </font>
    <font>
      <sz val="14"/>
      <color theme="1"/>
      <name val="Times New Roman"/>
      <family val="1"/>
      <charset val="1"/>
    </font>
    <font>
      <b val="true"/>
      <u val="single"/>
      <sz val="15"/>
      <color theme="1"/>
      <name val="Times New Roman"/>
      <family val="1"/>
      <charset val="1"/>
    </font>
    <font>
      <sz val="13"/>
      <color theme="1"/>
      <name val="Times New Roman"/>
      <family val="0"/>
    </font>
    <font>
      <sz val="10"/>
      <color rgb="FF000000"/>
      <name val="Times New Roman"/>
      <family val="0"/>
    </font>
    <font>
      <sz val="12"/>
      <color theme="1"/>
      <name val="Cambria Math"/>
      <family val="0"/>
    </font>
    <font>
      <sz val="5"/>
      <color rgb="FF000000"/>
      <name val="Times New Roman"/>
      <family val="0"/>
    </font>
    <font>
      <sz val="11"/>
      <color theme="1"/>
      <name val="Cambria Math"/>
      <family val="0"/>
    </font>
    <font>
      <sz val="11"/>
      <color theme="1"/>
      <name val="Times New Roman"/>
      <family val="0"/>
    </font>
  </fonts>
  <fills count="2">
    <fill>
      <patternFill patternType="none"/>
    </fill>
    <fill>
      <patternFill patternType="gray125"/>
    </fill>
  </fills>
  <borders count="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/>
      <right/>
      <top style="thin"/>
      <bottom/>
      <diagonal/>
    </border>
    <border diagonalUp="false" diagonalDown="false">
      <left/>
      <right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center" vertical="top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6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6" fillId="0" borderId="0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5" fillId="0" borderId="0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6" fillId="0" borderId="0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6" fillId="0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6" fillId="0" borderId="2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5" fillId="0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7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6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6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6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6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9" fontId="6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5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7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6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6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6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6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9" fontId="6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5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0" borderId="0" xfId="0" applyFont="true" applyBorder="false" applyAlignment="true" applyProtection="true">
      <alignment horizontal="general" vertical="center" textRotation="0" wrapText="true" indent="0" shrinkToFit="false"/>
      <protection locked="true" hidden="false"/>
    </xf>
    <xf numFmtId="164" fontId="5" fillId="0" borderId="1" xfId="0" applyFont="true" applyBorder="true" applyAlignment="true" applyProtection="true">
      <alignment horizontal="right" vertical="top" textRotation="0" wrapText="false" indent="0" shrinkToFit="false"/>
      <protection locked="true" hidden="false"/>
    </xf>
    <xf numFmtId="167" fontId="6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7" fontId="5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6" fillId="0" borderId="3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70" fontId="6" fillId="0" borderId="3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9" fillId="0" borderId="3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70" fontId="5" fillId="0" borderId="3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6" fillId="0" borderId="0" xfId="0" applyFont="true" applyBorder="false" applyAlignment="true" applyProtection="true">
      <alignment horizontal="center" vertical="top" textRotation="0" wrapText="false" indent="0" shrinkToFit="false"/>
      <protection locked="true" hidden="false"/>
    </xf>
    <xf numFmtId="164" fontId="6" fillId="0" borderId="4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6" fillId="0" borderId="5" xfId="0" applyFont="true" applyBorder="true" applyAlignment="true" applyProtection="true">
      <alignment horizontal="center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absolute">
    <xdr:from>
      <xdr:col>3</xdr:col>
      <xdr:colOff>361800</xdr:colOff>
      <xdr:row>6</xdr:row>
      <xdr:rowOff>82080</xdr:rowOff>
    </xdr:from>
    <xdr:to>
      <xdr:col>6</xdr:col>
      <xdr:colOff>1288440</xdr:colOff>
      <xdr:row>6</xdr:row>
      <xdr:rowOff>1818000</xdr:rowOff>
    </xdr:to>
    <xdr:sp>
      <xdr:nvSpPr>
        <xdr:cNvPr id="1" name="TextBox 1"/>
        <xdr:cNvSpPr/>
      </xdr:nvSpPr>
      <xdr:spPr>
        <a:xfrm>
          <a:off x="3444120" y="2314800"/>
          <a:ext cx="4315680" cy="173592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  <xdr:txBody>
        <a:bodyPr wrap="none" vertOverflow="clip" lIns="0" tIns="0" rIns="0" bIns="0" anchor="t">
          <a:noAutofit/>
        </a:bodyPr>
        <a:p>
          <a:pPr>
            <a:lnSpc>
              <a:spcPct val="100000"/>
            </a:lnSpc>
          </a:pPr>
          <a:r>
            <a:rPr lang="ru-RU" sz="1300" b="0" u="none" strike="noStrike">
              <a:solidFill>
                <a:schemeClr val="dk1"/>
              </a:solidFill>
              <a:effectLst/>
              <a:uFillTx/>
              <a:latin typeface="Times New Roman"/>
              <a:ea typeface="Cambria Math"/>
            </a:rPr>
            <a:t>Среднее квадратичное отклонение</a:t>
          </a:r>
          <a:r>
            <a:rPr lang="en-US" sz="1300" b="0" u="none" strike="noStrike">
              <a:solidFill>
                <a:schemeClr val="dk1"/>
              </a:solidFill>
              <a:effectLst/>
              <a:uFillTx/>
              <a:latin typeface="Times New Roman"/>
              <a:ea typeface="Cambria Math"/>
            </a:rPr>
            <a:t>:</a:t>
          </a:r>
          <a:endParaRPr lang="ru-RU" sz="1300" b="0" u="none" strike="noStrike">
            <a:effectLst/>
            <a:uFillTx/>
            <a:latin typeface="Times New Roman"/>
          </a:endParaRPr>
        </a:p>
        <a:p>
          <a:pPr>
            <a:lnSpc>
              <a:spcPct val="100000"/>
            </a:lnSpc>
          </a:pPr>
          <a:endParaRPr lang="ru-RU" sz="1000" b="0" u="none" strike="noStrike">
            <a:effectLst/>
            <a:uFillTx/>
            <a:latin typeface="Times New Roman"/>
          </a:endParaRPr>
        </a:p>
        <a:p>
          <a:pPr>
            <a:lnSpc>
              <a:spcPct val="100000"/>
            </a:lnSpc>
          </a:pPr>
          <a:r>
            <a:rPr lang="en-GB" sz="12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𝜎</a:t>
          </a:r>
          <a:r>
            <a:rPr lang="en-US" sz="12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= √(( ∑2_(𝑖=1)^𝑛▒</a:t>
          </a:r>
          <a:r>
            <a:rPr lang="zh-CN" sz="12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〖〖</a:t>
          </a:r>
          <a:r>
            <a:rPr lang="en-US" sz="12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(</a:t>
          </a:r>
          <a:r>
            <a:rPr lang="ru-RU" sz="12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ц</a:t>
          </a:r>
          <a:r>
            <a:rPr lang="en-US" sz="12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_𝑖  − ⟨</a:t>
          </a:r>
          <a:r>
            <a:rPr lang="ru-RU" sz="12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ц⟩</a:t>
          </a:r>
          <a:r>
            <a:rPr lang="en-US" sz="12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)</a:t>
          </a:r>
          <a:r>
            <a:rPr lang="zh-CN" sz="12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〗</a:t>
          </a:r>
          <a:r>
            <a:rPr lang="en-US" sz="12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^2  </a:t>
          </a:r>
          <a:r>
            <a:rPr lang="zh-CN" sz="12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〗</a:t>
          </a:r>
          <a:r>
            <a:rPr lang="en-US" sz="12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)/(𝑛−1))</a:t>
          </a:r>
          <a:endParaRPr lang="ru-RU" sz="1200" b="0" u="none" strike="noStrike">
            <a:effectLst/>
            <a:uFillTx/>
            <a:latin typeface="Times New Roman"/>
          </a:endParaRPr>
        </a:p>
        <a:p>
          <a:pPr>
            <a:lnSpc>
              <a:spcPct val="100000"/>
            </a:lnSpc>
          </a:pPr>
          <a:endParaRPr lang="ru-RU" sz="500" b="0" u="none" strike="noStrike">
            <a:effectLst/>
            <a:uFillTx/>
            <a:latin typeface="Times New Roman"/>
          </a:endParaRPr>
        </a:p>
        <a:p>
          <a:pPr defTabSz="914400">
            <a:lnSpc>
              <a:spcPct val="100000"/>
            </a:lnSpc>
            <a:tabLst>
              <a:tab pos="0" algn="l"/>
            </a:tabLst>
          </a:pPr>
          <a:r>
            <a:rPr lang="en-US" sz="11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⟨</a:t>
          </a:r>
          <a:r>
            <a:rPr lang="ru-RU" sz="11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ц⟩" –</a:t>
          </a:r>
          <a:r>
            <a:rPr lang="en-RU" sz="11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 </a:t>
          </a:r>
          <a:r>
            <a:rPr lang="ru-RU" sz="11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среднее арифметическое всех цен;</a:t>
          </a:r>
          <a:r>
            <a:rPr lang="en-GB" sz="1100" b="0" u="none" strike="noStrike">
              <a:solidFill>
                <a:schemeClr val="dk1"/>
              </a:solidFill>
              <a:effectLst/>
              <a:uFillTx/>
              <a:latin typeface="Times New Roman"/>
              <a:ea typeface="Cambria Math"/>
            </a:rPr>
            <a:t>"</a:t>
          </a:r>
          <a:endParaRPr lang="ru-RU" sz="1100" b="0" u="none" strike="noStrike">
            <a:effectLst/>
            <a:uFillTx/>
            <a:latin typeface="Times New Roman"/>
          </a:endParaRPr>
        </a:p>
        <a:p>
          <a:pPr defTabSz="914400">
            <a:lnSpc>
              <a:spcPct val="100000"/>
            </a:lnSpc>
            <a:tabLst>
              <a:tab pos="0" algn="l"/>
            </a:tabLst>
          </a:pPr>
          <a:r>
            <a:rPr lang="en-US" sz="11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𝑛</a:t>
          </a:r>
          <a:r>
            <a:rPr lang="ru-RU" sz="11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 "–</a:t>
          </a:r>
          <a:r>
            <a:rPr lang="en-RU" sz="11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 </a:t>
          </a:r>
          <a:r>
            <a:rPr lang="ru-RU" sz="11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количество значений, используемых в расчете;</a:t>
          </a:r>
          <a:r>
            <a:rPr lang="en-GB" sz="1100" b="0" u="none" strike="noStrike">
              <a:solidFill>
                <a:schemeClr val="dk1"/>
              </a:solidFill>
              <a:effectLst/>
              <a:uFillTx/>
              <a:latin typeface="Times New Roman"/>
              <a:ea typeface="Cambria Math"/>
            </a:rPr>
            <a:t>"</a:t>
          </a:r>
          <a:endParaRPr lang="ru-RU" sz="1100" b="0" u="none" strike="noStrike">
            <a:effectLst/>
            <a:uFillTx/>
            <a:latin typeface="Times New Roman"/>
          </a:endParaRPr>
        </a:p>
        <a:p>
          <a:pPr defTabSz="914400">
            <a:lnSpc>
              <a:spcPct val="100000"/>
            </a:lnSpc>
            <a:tabLst>
              <a:tab pos="0" algn="l"/>
            </a:tabLst>
          </a:pPr>
          <a:r>
            <a:rPr lang="en-US" sz="11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𝑖</a:t>
          </a:r>
          <a:r>
            <a:rPr lang="ru-RU" sz="11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 "–</a:t>
          </a:r>
          <a:r>
            <a:rPr lang="en-RU" sz="11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 </a:t>
          </a:r>
          <a:r>
            <a:rPr lang="ru-RU" sz="11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номер источника ценовой информации;</a:t>
          </a:r>
          <a:r>
            <a:rPr lang="en-GB" sz="1100" b="0" u="none" strike="noStrike">
              <a:solidFill>
                <a:schemeClr val="dk1"/>
              </a:solidFill>
              <a:effectLst/>
              <a:uFillTx/>
              <a:latin typeface="Times New Roman"/>
              <a:ea typeface="Cambria Math"/>
            </a:rPr>
            <a:t>"</a:t>
          </a:r>
          <a:endParaRPr lang="ru-RU" sz="1100" b="0" u="none" strike="noStrike">
            <a:effectLst/>
            <a:uFillTx/>
            <a:latin typeface="Times New Roman"/>
          </a:endParaRPr>
        </a:p>
        <a:p>
          <a:pPr defTabSz="914400">
            <a:lnSpc>
              <a:spcPct val="100000"/>
            </a:lnSpc>
            <a:tabLst>
              <a:tab pos="0" algn="l"/>
            </a:tabLst>
          </a:pPr>
          <a:r>
            <a:rPr lang="ru-RU" sz="11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ц_</a:t>
          </a:r>
          <a:r>
            <a:rPr lang="en-US" sz="11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𝑖</a:t>
          </a:r>
          <a:r>
            <a:rPr lang="en-US" sz="1100" b="0" u="none" strike="noStrike">
              <a:solidFill>
                <a:schemeClr val="dk1"/>
              </a:solidFill>
              <a:effectLst/>
              <a:uFillTx/>
              <a:latin typeface="Times New Roman"/>
              <a:ea typeface="Cambria Math"/>
            </a:rPr>
            <a:t> </a:t>
          </a:r>
          <a:r>
            <a:rPr lang="ru-RU" sz="11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"–</a:t>
          </a:r>
          <a:r>
            <a:rPr lang="en-RU" sz="11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 </a:t>
          </a:r>
          <a:r>
            <a:rPr lang="ru-RU" sz="11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цена единицы товара</a:t>
          </a:r>
          <a:r>
            <a:rPr lang="en-GB" sz="1100" b="0" u="none" strike="noStrike">
              <a:solidFill>
                <a:schemeClr val="dk1"/>
              </a:solidFill>
              <a:effectLst/>
              <a:uFillTx/>
              <a:latin typeface="Times New Roman"/>
              <a:ea typeface="Cambria Math"/>
            </a:rPr>
            <a:t>"</a:t>
          </a:r>
          <a:endParaRPr lang="ru-RU" sz="1100" b="0" u="none" strike="noStrike">
            <a:effectLst/>
            <a:uFillTx/>
            <a:latin typeface="Times New Roman"/>
          </a:endParaRPr>
        </a:p>
      </xdr:txBody>
    </xdr:sp>
    <xdr:clientData/>
  </xdr:twoCellAnchor>
  <xdr:twoCellAnchor editAs="absolute">
    <xdr:from>
      <xdr:col>0</xdr:col>
      <xdr:colOff>0</xdr:colOff>
      <xdr:row>6</xdr:row>
      <xdr:rowOff>131400</xdr:rowOff>
    </xdr:from>
    <xdr:to>
      <xdr:col>3</xdr:col>
      <xdr:colOff>971280</xdr:colOff>
      <xdr:row>7</xdr:row>
      <xdr:rowOff>19440</xdr:rowOff>
    </xdr:to>
    <xdr:sp>
      <xdr:nvSpPr>
        <xdr:cNvPr id="2" name="TextBox 2"/>
        <xdr:cNvSpPr/>
      </xdr:nvSpPr>
      <xdr:spPr>
        <a:xfrm>
          <a:off x="0" y="2364120"/>
          <a:ext cx="4053600" cy="173592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  <xdr:txBody>
        <a:bodyPr wrap="none" vertOverflow="clip" lIns="0" tIns="0" rIns="0" bIns="0" anchor="t">
          <a:noAutofit/>
        </a:bodyPr>
        <a:p>
          <a:pPr defTabSz="914400">
            <a:lnSpc>
              <a:spcPct val="100000"/>
            </a:lnSpc>
            <a:tabLst>
              <a:tab pos="0" algn="l"/>
            </a:tabLst>
          </a:pPr>
          <a:r>
            <a:rPr lang="ru-RU" sz="1300" b="0" u="none" strike="noStrike">
              <a:solidFill>
                <a:schemeClr val="dk1"/>
              </a:solidFill>
              <a:effectLst/>
              <a:uFillTx/>
              <a:latin typeface="Times New Roman"/>
              <a:ea typeface="Cambria Math"/>
            </a:rPr>
            <a:t>Расчет НМЦК (рын) произведен по формуле:</a:t>
          </a:r>
          <a:endParaRPr lang="ru-RU" sz="1300" b="0" u="none" strike="noStrike">
            <a:effectLst/>
            <a:uFillTx/>
            <a:latin typeface="Times New Roman"/>
          </a:endParaRPr>
        </a:p>
        <a:p>
          <a:pPr defTabSz="914400">
            <a:lnSpc>
              <a:spcPct val="100000"/>
            </a:lnSpc>
            <a:tabLst>
              <a:tab pos="0" algn="l"/>
            </a:tabLst>
          </a:pPr>
          <a:endParaRPr lang="ru-RU" sz="1000" b="0" u="none" strike="noStrike">
            <a:effectLst/>
            <a:uFillTx/>
            <a:latin typeface="Times New Roman"/>
          </a:endParaRPr>
        </a:p>
        <a:p>
          <a:pPr defTabSz="914400">
            <a:lnSpc>
              <a:spcPct val="100000"/>
            </a:lnSpc>
            <a:tabLst>
              <a:tab pos="0" algn="l"/>
            </a:tabLst>
          </a:pPr>
          <a:r>
            <a:rPr lang="zh-CN" sz="12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〖</a:t>
          </a:r>
          <a:r>
            <a:rPr lang="ru-RU" sz="12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НМЦК</a:t>
          </a:r>
          <a:r>
            <a:rPr lang="zh-CN" sz="12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〗</a:t>
          </a:r>
          <a:r>
            <a:rPr lang="en-GB" sz="12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^</a:t>
          </a:r>
          <a:r>
            <a:rPr lang="ru-RU" sz="12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рын=</a:t>
          </a:r>
          <a:r>
            <a:rPr lang="en-US" sz="12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𝑣</a:t>
          </a:r>
          <a:r>
            <a:rPr lang="ru-RU" sz="12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/</a:t>
          </a:r>
          <a:r>
            <a:rPr lang="en-US" sz="12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𝑛</a:t>
          </a:r>
          <a:r>
            <a:rPr lang="ru-RU" sz="12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×∑</a:t>
          </a:r>
          <a:r>
            <a:rPr lang="en-US" sz="12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_</a:t>
          </a:r>
          <a:r>
            <a:rPr lang="ru-RU" sz="12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(</a:t>
          </a:r>
          <a:r>
            <a:rPr lang="en-US" sz="12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𝑖=1</a:t>
          </a:r>
          <a:r>
            <a:rPr lang="ru-RU" sz="12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)</a:t>
          </a:r>
          <a:r>
            <a:rPr lang="en-US" sz="12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^𝑛▒</a:t>
          </a:r>
          <a:r>
            <a:rPr lang="ru-RU" sz="12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ц_</a:t>
          </a:r>
          <a:r>
            <a:rPr lang="en-US" sz="12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𝑖 </a:t>
          </a:r>
          <a:endParaRPr lang="ru-RU" sz="1200" b="0" u="none" strike="noStrike">
            <a:effectLst/>
            <a:uFillTx/>
            <a:latin typeface="Times New Roman"/>
          </a:endParaRPr>
        </a:p>
        <a:p>
          <a:pPr defTabSz="914400">
            <a:lnSpc>
              <a:spcPct val="100000"/>
            </a:lnSpc>
            <a:tabLst>
              <a:tab pos="0" algn="l"/>
            </a:tabLst>
          </a:pPr>
          <a:endParaRPr lang="ru-RU" sz="500" b="0" u="none" strike="noStrike">
            <a:effectLst/>
            <a:uFillTx/>
            <a:latin typeface="Times New Roman"/>
          </a:endParaRPr>
        </a:p>
        <a:p>
          <a:pPr defTabSz="914400">
            <a:lnSpc>
              <a:spcPct val="100000"/>
            </a:lnSpc>
            <a:tabLst>
              <a:tab pos="0" algn="l"/>
            </a:tabLst>
          </a:pPr>
          <a:r>
            <a:rPr lang="en-US" sz="11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𝑣</a:t>
          </a:r>
          <a:r>
            <a:rPr lang="ru-RU" sz="11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 "–</a:t>
          </a:r>
          <a:r>
            <a:rPr lang="en-RU" sz="11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 </a:t>
          </a:r>
          <a:r>
            <a:rPr lang="ru-RU" sz="11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количество (объем) закупаемого товара;</a:t>
          </a:r>
          <a:r>
            <a:rPr lang="en-GB" sz="1100" b="0" u="none" strike="noStrike">
              <a:solidFill>
                <a:schemeClr val="dk1"/>
              </a:solidFill>
              <a:effectLst/>
              <a:uFillTx/>
              <a:latin typeface="Times New Roman"/>
              <a:ea typeface="Cambria Math"/>
            </a:rPr>
            <a:t>"</a:t>
          </a:r>
          <a:endParaRPr lang="ru-RU" sz="1100" b="0" u="none" strike="noStrike">
            <a:effectLst/>
            <a:uFillTx/>
            <a:latin typeface="Times New Roman"/>
          </a:endParaRPr>
        </a:p>
        <a:p>
          <a:pPr defTabSz="914400">
            <a:lnSpc>
              <a:spcPct val="100000"/>
            </a:lnSpc>
            <a:tabLst>
              <a:tab pos="0" algn="l"/>
            </a:tabLst>
          </a:pPr>
          <a:r>
            <a:rPr lang="en-US" sz="11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𝑛</a:t>
          </a:r>
          <a:r>
            <a:rPr lang="ru-RU" sz="11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 "–</a:t>
          </a:r>
          <a:r>
            <a:rPr lang="en-RU" sz="11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 </a:t>
          </a:r>
          <a:r>
            <a:rPr lang="ru-RU" sz="11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количество значений, используемых в расчете;</a:t>
          </a:r>
          <a:r>
            <a:rPr lang="en-GB" sz="1100" b="0" u="none" strike="noStrike">
              <a:solidFill>
                <a:schemeClr val="dk1"/>
              </a:solidFill>
              <a:effectLst/>
              <a:uFillTx/>
              <a:latin typeface="Times New Roman"/>
              <a:ea typeface="Cambria Math"/>
            </a:rPr>
            <a:t>"</a:t>
          </a:r>
          <a:endParaRPr lang="ru-RU" sz="1100" b="0" u="none" strike="noStrike">
            <a:effectLst/>
            <a:uFillTx/>
            <a:latin typeface="Times New Roman"/>
          </a:endParaRPr>
        </a:p>
        <a:p>
          <a:pPr defTabSz="914400">
            <a:lnSpc>
              <a:spcPct val="100000"/>
            </a:lnSpc>
            <a:tabLst>
              <a:tab pos="0" algn="l"/>
            </a:tabLst>
          </a:pPr>
          <a:r>
            <a:rPr lang="en-US" sz="11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𝑖</a:t>
          </a:r>
          <a:r>
            <a:rPr lang="ru-RU" sz="11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 "–</a:t>
          </a:r>
          <a:r>
            <a:rPr lang="en-RU" sz="11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 </a:t>
          </a:r>
          <a:r>
            <a:rPr lang="ru-RU" sz="11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номер источника ценовой информации;</a:t>
          </a:r>
          <a:r>
            <a:rPr lang="en-GB" sz="1100" b="0" u="none" strike="noStrike">
              <a:solidFill>
                <a:schemeClr val="dk1"/>
              </a:solidFill>
              <a:effectLst/>
              <a:uFillTx/>
              <a:latin typeface="Times New Roman"/>
              <a:ea typeface="Cambria Math"/>
            </a:rPr>
            <a:t>"</a:t>
          </a:r>
          <a:endParaRPr lang="ru-RU" sz="1100" b="0" u="none" strike="noStrike">
            <a:effectLst/>
            <a:uFillTx/>
            <a:latin typeface="Times New Roman"/>
          </a:endParaRPr>
        </a:p>
        <a:p>
          <a:pPr defTabSz="914400">
            <a:lnSpc>
              <a:spcPct val="100000"/>
            </a:lnSpc>
            <a:tabLst>
              <a:tab pos="0" algn="l"/>
            </a:tabLst>
          </a:pPr>
          <a:r>
            <a:rPr lang="ru-RU" sz="11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ц_</a:t>
          </a:r>
          <a:r>
            <a:rPr lang="en-US" sz="11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𝑖</a:t>
          </a:r>
          <a:r>
            <a:rPr lang="en-US" sz="1100" b="0" u="none" strike="noStrike">
              <a:solidFill>
                <a:schemeClr val="dk1"/>
              </a:solidFill>
              <a:effectLst/>
              <a:uFillTx/>
              <a:latin typeface="Times New Roman"/>
              <a:ea typeface="Cambria Math"/>
            </a:rPr>
            <a:t> </a:t>
          </a:r>
          <a:r>
            <a:rPr lang="ru-RU" sz="11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"–</a:t>
          </a:r>
          <a:r>
            <a:rPr lang="en-RU" sz="11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 </a:t>
          </a:r>
          <a:r>
            <a:rPr lang="ru-RU" sz="11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цена единицы товара</a:t>
          </a:r>
          <a:r>
            <a:rPr lang="en-GB" sz="1100" b="0" u="none" strike="noStrike">
              <a:solidFill>
                <a:schemeClr val="dk1"/>
              </a:solidFill>
              <a:effectLst/>
              <a:uFillTx/>
              <a:latin typeface="Times New Roman"/>
              <a:ea typeface="Cambria Math"/>
            </a:rPr>
            <a:t>"</a:t>
          </a:r>
          <a:endParaRPr lang="ru-RU" sz="1100" b="0" u="none" strike="noStrike">
            <a:effectLst/>
            <a:uFillTx/>
            <a:latin typeface="Times New Roman"/>
          </a:endParaRPr>
        </a:p>
      </xdr:txBody>
    </xdr:sp>
    <xdr:clientData/>
  </xdr:twoCellAnchor>
  <xdr:twoCellAnchor editAs="absolute">
    <xdr:from>
      <xdr:col>6</xdr:col>
      <xdr:colOff>761400</xdr:colOff>
      <xdr:row>6</xdr:row>
      <xdr:rowOff>64800</xdr:rowOff>
    </xdr:from>
    <xdr:to>
      <xdr:col>9</xdr:col>
      <xdr:colOff>849240</xdr:colOff>
      <xdr:row>6</xdr:row>
      <xdr:rowOff>1800720</xdr:rowOff>
    </xdr:to>
    <xdr:sp>
      <xdr:nvSpPr>
        <xdr:cNvPr id="3" name="TextBox 3"/>
        <xdr:cNvSpPr/>
      </xdr:nvSpPr>
      <xdr:spPr>
        <a:xfrm>
          <a:off x="7232760" y="2297520"/>
          <a:ext cx="4238280" cy="173592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  <xdr:txBody>
        <a:bodyPr wrap="none" vertOverflow="clip" lIns="0" tIns="0" rIns="0" bIns="0" anchor="t">
          <a:noAutofit/>
        </a:bodyPr>
        <a:p>
          <a:pPr>
            <a:lnSpc>
              <a:spcPct val="100000"/>
            </a:lnSpc>
          </a:pPr>
          <a:r>
            <a:rPr lang="ru-RU" sz="1300" b="0" u="none" strike="noStrike">
              <a:solidFill>
                <a:schemeClr val="dk1"/>
              </a:solidFill>
              <a:effectLst/>
              <a:uFillTx/>
              <a:latin typeface="Times New Roman"/>
              <a:ea typeface="DejaVu Sans"/>
            </a:rPr>
            <a:t>Коэффициент вариации</a:t>
          </a:r>
          <a:r>
            <a:rPr lang="en-US" sz="1300" b="0" u="none" strike="noStrike">
              <a:solidFill>
                <a:schemeClr val="dk1"/>
              </a:solidFill>
              <a:effectLst/>
              <a:uFillTx/>
              <a:latin typeface="Times New Roman"/>
              <a:ea typeface="DejaVu Sans"/>
            </a:rPr>
            <a:t>:</a:t>
          </a:r>
          <a:endParaRPr lang="ru-RU" sz="1300" b="0" u="none" strike="noStrike">
            <a:effectLst/>
            <a:uFillTx/>
            <a:latin typeface="Times New Roman"/>
          </a:endParaRPr>
        </a:p>
        <a:p>
          <a:pPr>
            <a:lnSpc>
              <a:spcPct val="100000"/>
            </a:lnSpc>
          </a:pPr>
          <a:endParaRPr lang="ru-RU" sz="1000" b="0" u="none" strike="noStrike">
            <a:effectLst/>
            <a:uFillTx/>
            <a:latin typeface="Times New Roman"/>
          </a:endParaRPr>
        </a:p>
        <a:p>
          <a:pPr defTabSz="914400">
            <a:lnSpc>
              <a:spcPct val="100000"/>
            </a:lnSpc>
            <a:tabLst>
              <a:tab pos="0" algn="l"/>
            </a:tabLst>
          </a:pPr>
          <a:r>
            <a:rPr lang="en-US" sz="12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𝑉=𝜎/⟨</a:t>
          </a:r>
          <a:r>
            <a:rPr lang="ru-RU" sz="12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ц⟩ </a:t>
          </a:r>
          <a:r>
            <a:rPr lang="en-US" sz="12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  × 100</a:t>
          </a:r>
          <a:endParaRPr lang="ru-RU" sz="1200" b="0" u="none" strike="noStrike">
            <a:effectLst/>
            <a:uFillTx/>
            <a:latin typeface="Times New Roman"/>
          </a:endParaRPr>
        </a:p>
        <a:p>
          <a:pPr defTabSz="914400">
            <a:lnSpc>
              <a:spcPct val="100000"/>
            </a:lnSpc>
            <a:tabLst>
              <a:tab pos="0" algn="l"/>
            </a:tabLst>
          </a:pPr>
          <a:endParaRPr lang="ru-RU" sz="500" b="0" u="none" strike="noStrike">
            <a:effectLst/>
            <a:uFillTx/>
            <a:latin typeface="Times New Roman"/>
          </a:endParaRPr>
        </a:p>
        <a:p>
          <a:pPr defTabSz="914400">
            <a:lnSpc>
              <a:spcPct val="100000"/>
            </a:lnSpc>
            <a:tabLst>
              <a:tab pos="0" algn="l"/>
            </a:tabLst>
          </a:pPr>
          <a:r>
            <a:rPr lang="en-US" sz="11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⟨</a:t>
          </a:r>
          <a:r>
            <a:rPr lang="ru-RU" sz="11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ц⟩" –</a:t>
          </a:r>
          <a:r>
            <a:rPr lang="en-RU" sz="11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 </a:t>
          </a:r>
          <a:r>
            <a:rPr lang="ru-RU" sz="11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среднее арифметическое всех цен;</a:t>
          </a:r>
          <a:r>
            <a:rPr lang="en-GB" sz="1100" b="0" u="none" strike="noStrike">
              <a:solidFill>
                <a:schemeClr val="dk1"/>
              </a:solidFill>
              <a:effectLst/>
              <a:uFillTx/>
              <a:latin typeface="Times New Roman"/>
              <a:ea typeface="Cambria Math"/>
            </a:rPr>
            <a:t>"</a:t>
          </a:r>
          <a:endParaRPr lang="ru-RU" sz="1100" b="0" u="none" strike="noStrike">
            <a:effectLst/>
            <a:uFillTx/>
            <a:latin typeface="Times New Roman"/>
          </a:endParaRPr>
        </a:p>
        <a:p>
          <a:pPr defTabSz="914400">
            <a:lnSpc>
              <a:spcPct val="100000"/>
            </a:lnSpc>
            <a:tabLst>
              <a:tab pos="0" algn="l"/>
            </a:tabLst>
          </a:pPr>
          <a:r>
            <a:rPr lang="en-US" sz="11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𝜎</a:t>
          </a:r>
          <a:r>
            <a:rPr lang="ru-RU" sz="11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" –</a:t>
          </a:r>
          <a:r>
            <a:rPr lang="en-RU" sz="11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 </a:t>
          </a:r>
          <a:r>
            <a:rPr lang="en-GB" sz="11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c</a:t>
          </a:r>
          <a:r>
            <a:rPr lang="ru-RU" sz="11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реднее квадратичное отклонение</a:t>
          </a:r>
          <a:r>
            <a:rPr lang="en-GB" sz="1100" b="0" u="none" strike="noStrike">
              <a:solidFill>
                <a:schemeClr val="dk1"/>
              </a:solidFill>
              <a:effectLst/>
              <a:uFillTx/>
              <a:latin typeface="Times New Roman"/>
              <a:ea typeface="Cambria Math"/>
            </a:rPr>
            <a:t>"</a:t>
          </a:r>
          <a:endParaRPr lang="ru-RU" sz="1100" b="0" u="none" strike="noStrike">
            <a:effectLst/>
            <a:uFillTx/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U24"/>
  <sheetViews>
    <sheetView showFormulas="false" showGridLines="true" showRowColHeaders="true" showZeros="true" rightToLeft="false" tabSelected="true" showOutlineSymbols="true" defaultGridColor="true" view="normal" topLeftCell="A13" colorId="64" zoomScale="95" zoomScaleNormal="95" zoomScalePageLayoutView="100" workbookViewId="0">
      <selection pane="topLeft" activeCell="F35" activeCellId="0" sqref="F35"/>
    </sheetView>
  </sheetViews>
  <sheetFormatPr defaultColWidth="10.89453125" defaultRowHeight="15" customHeight="true" zeroHeight="false" outlineLevelRow="0" outlineLevelCol="0"/>
  <cols>
    <col collapsed="false" customWidth="true" hidden="false" outlineLevel="0" max="1" min="1" style="1" width="3.89"/>
    <col collapsed="false" customWidth="true" hidden="false" outlineLevel="0" max="2" min="2" style="2" width="35.89"/>
    <col collapsed="false" customWidth="true" hidden="true" outlineLevel="0" max="3" min="3" style="2" width="3.57"/>
    <col collapsed="false" customWidth="true" hidden="false" outlineLevel="0" max="4" min="4" style="2" width="16.39"/>
    <col collapsed="false" customWidth="true" hidden="false" outlineLevel="0" max="5" min="5" style="2" width="16.87"/>
    <col collapsed="false" customWidth="true" hidden="false" outlineLevel="0" max="6" min="6" style="2" width="10.48"/>
    <col collapsed="false" customWidth="true" hidden="false" outlineLevel="0" max="7" min="7" style="2" width="18.89"/>
    <col collapsed="false" customWidth="true" hidden="false" outlineLevel="0" max="8" min="8" style="2" width="17.25"/>
    <col collapsed="false" customWidth="true" hidden="false" outlineLevel="0" max="9" min="9" style="2" width="17.43"/>
    <col collapsed="false" customWidth="true" hidden="false" outlineLevel="0" max="10" min="10" style="2" width="18.03"/>
    <col collapsed="false" customWidth="true" hidden="false" outlineLevel="0" max="11" min="11" style="2" width="12.31"/>
    <col collapsed="false" customWidth="true" hidden="false" outlineLevel="0" max="12" min="12" style="2" width="15.9"/>
    <col collapsed="false" customWidth="true" hidden="false" outlineLevel="0" max="13" min="13" style="2" width="11.55"/>
    <col collapsed="false" customWidth="false" hidden="false" outlineLevel="0" max="14" min="14" style="2" width="10.89"/>
    <col collapsed="false" customWidth="true" hidden="false" outlineLevel="0" max="15" min="15" style="2" width="13.37"/>
    <col collapsed="false" customWidth="false" hidden="false" outlineLevel="0" max="21" min="16" style="2" width="10.89"/>
    <col collapsed="false" customWidth="false" hidden="false" outlineLevel="0" max="16383" min="23" style="2" width="10.89"/>
    <col collapsed="false" customWidth="true" hidden="false" outlineLevel="0" max="16384" min="16384" style="2" width="8.37"/>
  </cols>
  <sheetData>
    <row r="1" customFormat="false" ht="19.5" hidden="false" customHeight="true" outlineLevel="0" collapsed="false"/>
    <row r="2" customFormat="false" ht="18.55" hidden="false" customHeight="true" outlineLevel="0" collapsed="false">
      <c r="A2" s="3" t="s">
        <v>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4"/>
      <c r="O2" s="4"/>
    </row>
    <row r="3" customFormat="false" ht="19.5" hidden="false" customHeight="true" outlineLevel="0" collapsed="false">
      <c r="A3" s="5" t="s">
        <v>1</v>
      </c>
      <c r="B3" s="5"/>
      <c r="C3" s="5" t="s">
        <v>2</v>
      </c>
      <c r="D3" s="5"/>
      <c r="E3" s="5"/>
      <c r="F3" s="5"/>
      <c r="G3" s="5"/>
      <c r="H3" s="5"/>
      <c r="I3" s="5"/>
      <c r="J3" s="5"/>
      <c r="K3" s="5"/>
      <c r="L3" s="5"/>
      <c r="M3" s="5"/>
      <c r="N3" s="4"/>
      <c r="O3" s="4"/>
    </row>
    <row r="4" customFormat="false" ht="33.25" hidden="false" customHeight="true" outlineLevel="0" collapsed="false">
      <c r="A4" s="6" t="s">
        <v>3</v>
      </c>
      <c r="B4" s="6"/>
      <c r="C4" s="6" t="s">
        <v>4</v>
      </c>
      <c r="D4" s="6"/>
      <c r="E4" s="6"/>
      <c r="F4" s="6"/>
      <c r="G4" s="6"/>
      <c r="H4" s="6"/>
      <c r="I4" s="6"/>
      <c r="J4" s="6"/>
      <c r="K4" s="6"/>
      <c r="L4" s="6"/>
      <c r="M4" s="6"/>
      <c r="N4" s="4"/>
      <c r="O4" s="4"/>
    </row>
    <row r="5" customFormat="false" ht="18.55" hidden="false" customHeight="false" outlineLevel="0" collapsed="false">
      <c r="A5" s="7" t="s">
        <v>5</v>
      </c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4"/>
      <c r="O5" s="4"/>
    </row>
    <row r="6" customFormat="false" ht="66.45" hidden="false" customHeight="true" outlineLevel="0" collapsed="false">
      <c r="A6" s="6" t="s">
        <v>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</row>
    <row r="7" customFormat="false" ht="145.5" hidden="false" customHeight="true" outlineLevel="0" collapsed="false">
      <c r="A7" s="8"/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</row>
    <row r="8" customFormat="false" ht="19.5" hidden="false" customHeight="true" outlineLevel="0" collapsed="false">
      <c r="A8" s="9" t="s">
        <v>7</v>
      </c>
      <c r="B8" s="9" t="s">
        <v>8</v>
      </c>
      <c r="C8" s="9"/>
      <c r="D8" s="9" t="s">
        <v>9</v>
      </c>
      <c r="E8" s="9" t="s">
        <v>10</v>
      </c>
      <c r="F8" s="9" t="s">
        <v>11</v>
      </c>
      <c r="G8" s="10" t="s">
        <v>12</v>
      </c>
      <c r="H8" s="10"/>
      <c r="I8" s="10"/>
      <c r="J8" s="9" t="s">
        <v>13</v>
      </c>
      <c r="K8" s="9" t="s">
        <v>14</v>
      </c>
      <c r="L8" s="9" t="s">
        <v>15</v>
      </c>
      <c r="M8" s="9" t="s">
        <v>16</v>
      </c>
      <c r="N8" s="9" t="s">
        <v>17</v>
      </c>
      <c r="O8" s="11" t="s">
        <v>18</v>
      </c>
      <c r="P8" s="12"/>
      <c r="R8" s="12"/>
    </row>
    <row r="9" customFormat="false" ht="34.3" hidden="false" customHeight="false" outlineLevel="0" collapsed="false">
      <c r="A9" s="9"/>
      <c r="B9" s="9"/>
      <c r="C9" s="9"/>
      <c r="D9" s="9"/>
      <c r="E9" s="9"/>
      <c r="F9" s="9"/>
      <c r="G9" s="13" t="s">
        <v>19</v>
      </c>
      <c r="H9" s="13" t="s">
        <v>20</v>
      </c>
      <c r="I9" s="13" t="s">
        <v>21</v>
      </c>
      <c r="J9" s="9"/>
      <c r="K9" s="9"/>
      <c r="L9" s="9"/>
      <c r="M9" s="9"/>
      <c r="N9" s="9"/>
      <c r="O9" s="11"/>
      <c r="P9" s="12"/>
      <c r="R9" s="12"/>
    </row>
    <row r="10" customFormat="false" ht="39.75" hidden="false" customHeight="true" outlineLevel="0" collapsed="false">
      <c r="A10" s="13" t="n">
        <v>1</v>
      </c>
      <c r="B10" s="14" t="s">
        <v>22</v>
      </c>
      <c r="C10" s="14"/>
      <c r="D10" s="15" t="s">
        <v>23</v>
      </c>
      <c r="E10" s="13" t="s">
        <v>24</v>
      </c>
      <c r="F10" s="16" t="n">
        <v>10</v>
      </c>
      <c r="G10" s="17" t="n">
        <v>189</v>
      </c>
      <c r="H10" s="17" t="n">
        <v>196.15</v>
      </c>
      <c r="I10" s="17" t="n">
        <v>200</v>
      </c>
      <c r="J10" s="18" t="n">
        <f aca="false">ROUND(((G10+H10+I10)/3),2)</f>
        <v>195.05</v>
      </c>
      <c r="K10" s="19" t="n">
        <f aca="false">SQRT(((POWER(G10-J10,2)+POWER(H10-J10,2)+POWER(I10-J10,2))/2))/J10</f>
        <v>0.0286177408910573</v>
      </c>
      <c r="L10" s="17" t="n">
        <f aca="false">J10</f>
        <v>195.05</v>
      </c>
      <c r="M10" s="17" t="n">
        <f aca="false">MIN(G10:I10)</f>
        <v>189</v>
      </c>
      <c r="N10" s="17" t="n">
        <f aca="false">L10*F10</f>
        <v>1950.5</v>
      </c>
      <c r="O10" s="20" t="n">
        <f aca="false">M10*F10</f>
        <v>1890</v>
      </c>
      <c r="P10" s="12"/>
      <c r="R10" s="12"/>
    </row>
    <row r="11" customFormat="false" ht="39.75" hidden="false" customHeight="true" outlineLevel="0" collapsed="false">
      <c r="A11" s="13" t="n">
        <v>2</v>
      </c>
      <c r="B11" s="14" t="s">
        <v>25</v>
      </c>
      <c r="C11" s="14"/>
      <c r="D11" s="15" t="s">
        <v>26</v>
      </c>
      <c r="E11" s="13" t="s">
        <v>24</v>
      </c>
      <c r="F11" s="16" t="n">
        <v>5</v>
      </c>
      <c r="G11" s="17" t="n">
        <v>601.94</v>
      </c>
      <c r="H11" s="17" t="n">
        <v>650</v>
      </c>
      <c r="I11" s="17" t="n">
        <v>690</v>
      </c>
      <c r="J11" s="18" t="n">
        <f aca="false">ROUND(((G11+H11+I11)/3),2)</f>
        <v>647.31</v>
      </c>
      <c r="K11" s="19" t="n">
        <f aca="false">SQRT(((POWER(G11-J11,2)+POWER(H11-J11,2)+POWER(I11-J11,2))/2))/J11</f>
        <v>0.0681148661001992</v>
      </c>
      <c r="L11" s="17" t="n">
        <f aca="false">J11</f>
        <v>647.31</v>
      </c>
      <c r="M11" s="17" t="n">
        <f aca="false">MIN(G11:I11)</f>
        <v>601.94</v>
      </c>
      <c r="N11" s="17" t="n">
        <f aca="false">L11*F11</f>
        <v>3236.55</v>
      </c>
      <c r="O11" s="20" t="n">
        <f aca="false">M11*F11</f>
        <v>3009.7</v>
      </c>
      <c r="P11" s="12"/>
      <c r="R11" s="12"/>
      <c r="S11" s="12"/>
      <c r="T11" s="12"/>
      <c r="U11" s="12"/>
    </row>
    <row r="12" customFormat="false" ht="39.75" hidden="false" customHeight="true" outlineLevel="0" collapsed="false">
      <c r="A12" s="13" t="n">
        <v>3</v>
      </c>
      <c r="B12" s="21" t="s">
        <v>27</v>
      </c>
      <c r="C12" s="21"/>
      <c r="D12" s="22" t="s">
        <v>28</v>
      </c>
      <c r="E12" s="23" t="s">
        <v>29</v>
      </c>
      <c r="F12" s="24" t="n">
        <v>1</v>
      </c>
      <c r="G12" s="25" t="n">
        <v>258</v>
      </c>
      <c r="H12" s="25" t="n">
        <v>296.61</v>
      </c>
      <c r="I12" s="25" t="n">
        <v>300</v>
      </c>
      <c r="J12" s="26" t="n">
        <f aca="false">ROUND(((G12+H12+I12)/3),2)</f>
        <v>284.87</v>
      </c>
      <c r="K12" s="27" t="n">
        <f aca="false">SQRT(((POWER(G12-J12,2)+POWER(H12-J12,2)+POWER(I12-J12,2))/2))/J12</f>
        <v>0.0819031594823044</v>
      </c>
      <c r="L12" s="25" t="n">
        <f aca="false">J12</f>
        <v>284.87</v>
      </c>
      <c r="M12" s="25" t="n">
        <f aca="false">MIN(G12:I12)</f>
        <v>258</v>
      </c>
      <c r="N12" s="25" t="n">
        <f aca="false">L12*F12</f>
        <v>284.87</v>
      </c>
      <c r="O12" s="28" t="n">
        <f aca="false">M12*F12</f>
        <v>258</v>
      </c>
      <c r="P12" s="12"/>
      <c r="R12" s="12"/>
      <c r="S12" s="12"/>
      <c r="T12" s="12"/>
      <c r="U12" s="12"/>
    </row>
    <row r="13" customFormat="false" ht="39.75" hidden="false" customHeight="true" outlineLevel="0" collapsed="false">
      <c r="A13" s="13" t="n">
        <v>4</v>
      </c>
      <c r="B13" s="14" t="s">
        <v>30</v>
      </c>
      <c r="C13" s="14"/>
      <c r="D13" s="29" t="s">
        <v>31</v>
      </c>
      <c r="E13" s="13" t="s">
        <v>24</v>
      </c>
      <c r="F13" s="16" t="n">
        <v>1</v>
      </c>
      <c r="G13" s="17" t="n">
        <v>2227.06</v>
      </c>
      <c r="H13" s="17" t="n">
        <v>1783</v>
      </c>
      <c r="I13" s="17" t="n">
        <v>2810</v>
      </c>
      <c r="J13" s="18" t="n">
        <f aca="false">ROUND(((G13+H13+I13)/3),2)</f>
        <v>2273.35</v>
      </c>
      <c r="K13" s="19" t="n">
        <f aca="false">SQRT(((POWER(G13-J13,2)+POWER(H13-J13,2)+POWER(I13-J13,2))/2))/J13</f>
        <v>0.226565496077239</v>
      </c>
      <c r="L13" s="17" t="n">
        <f aca="false">J13</f>
        <v>2273.35</v>
      </c>
      <c r="M13" s="17" t="n">
        <f aca="false">MIN(G13:I13)</f>
        <v>1783</v>
      </c>
      <c r="N13" s="17" t="n">
        <f aca="false">L13*F13</f>
        <v>2273.35</v>
      </c>
      <c r="O13" s="20" t="n">
        <f aca="false">M13*F13</f>
        <v>1783</v>
      </c>
      <c r="P13" s="12"/>
      <c r="R13" s="12"/>
      <c r="S13" s="12"/>
      <c r="T13" s="12"/>
      <c r="U13" s="12"/>
    </row>
    <row r="14" customFormat="false" ht="28.7" hidden="false" customHeight="true" outlineLevel="0" collapsed="false">
      <c r="A14" s="30" t="s">
        <v>32</v>
      </c>
      <c r="B14" s="30"/>
      <c r="C14" s="30"/>
      <c r="D14" s="30"/>
      <c r="E14" s="30"/>
      <c r="F14" s="30"/>
      <c r="G14" s="30"/>
      <c r="H14" s="30"/>
      <c r="I14" s="30"/>
      <c r="J14" s="30"/>
      <c r="K14" s="30"/>
      <c r="L14" s="30"/>
      <c r="M14" s="30" t="n">
        <f aca="false">M10</f>
        <v>189</v>
      </c>
      <c r="N14" s="31" t="n">
        <f aca="false">SUM(N10:N13)</f>
        <v>7745.27</v>
      </c>
      <c r="O14" s="32" t="n">
        <f aca="false">SUM(O10:O13)</f>
        <v>6940.7</v>
      </c>
    </row>
    <row r="15" customFormat="false" ht="28.7" hidden="false" customHeight="true" outlineLevel="0" collapsed="false">
      <c r="A15" s="33" t="s">
        <v>33</v>
      </c>
      <c r="B15" s="33"/>
      <c r="C15" s="33"/>
      <c r="D15" s="33"/>
      <c r="E15" s="33"/>
      <c r="F15" s="33"/>
      <c r="G15" s="33"/>
      <c r="H15" s="33"/>
      <c r="I15" s="33"/>
      <c r="J15" s="33"/>
      <c r="K15" s="33"/>
      <c r="L15" s="33"/>
      <c r="M15" s="33"/>
      <c r="N15" s="33"/>
      <c r="O15" s="33"/>
    </row>
    <row r="16" customFormat="false" ht="28.7" hidden="false" customHeight="true" outlineLevel="0" collapsed="false">
      <c r="A16" s="34" t="n">
        <f aca="false">N14</f>
        <v>7745.27</v>
      </c>
      <c r="B16" s="34"/>
      <c r="C16" s="34"/>
      <c r="D16" s="34"/>
      <c r="E16" s="34"/>
      <c r="F16" s="34"/>
      <c r="G16" s="34"/>
      <c r="H16" s="34"/>
      <c r="I16" s="34"/>
      <c r="J16" s="34"/>
      <c r="K16" s="34"/>
      <c r="L16" s="34"/>
      <c r="M16" s="34"/>
      <c r="N16" s="34"/>
      <c r="O16" s="34"/>
    </row>
    <row r="17" customFormat="false" ht="39.25" hidden="false" customHeight="true" outlineLevel="0" collapsed="false">
      <c r="A17" s="35" t="s">
        <v>34</v>
      </c>
      <c r="B17" s="35"/>
      <c r="C17" s="35"/>
      <c r="D17" s="35"/>
      <c r="E17" s="35"/>
      <c r="F17" s="35"/>
      <c r="G17" s="35"/>
      <c r="H17" s="35"/>
      <c r="I17" s="35"/>
      <c r="J17" s="35"/>
      <c r="K17" s="35"/>
      <c r="L17" s="35"/>
      <c r="M17" s="35"/>
      <c r="N17" s="35"/>
      <c r="O17" s="35"/>
    </row>
    <row r="18" customFormat="false" ht="28.45" hidden="false" customHeight="true" outlineLevel="0" collapsed="false">
      <c r="A18" s="36" t="n">
        <f aca="false">O14</f>
        <v>6940.7</v>
      </c>
      <c r="B18" s="36"/>
      <c r="C18" s="36"/>
      <c r="D18" s="36"/>
      <c r="E18" s="36"/>
      <c r="F18" s="36"/>
      <c r="G18" s="36"/>
      <c r="H18" s="36"/>
      <c r="I18" s="36"/>
      <c r="J18" s="36"/>
      <c r="K18" s="36"/>
      <c r="L18" s="36"/>
      <c r="M18" s="36"/>
      <c r="N18" s="36"/>
      <c r="O18" s="36"/>
    </row>
    <row r="19" customFormat="false" ht="9.75" hidden="false" customHeight="true" outlineLevel="0" collapsed="false">
      <c r="A19" s="37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</row>
    <row r="20" customFormat="false" ht="15" hidden="false" customHeight="true" outlineLevel="0" collapsed="false">
      <c r="A20" s="5" t="s">
        <v>35</v>
      </c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</row>
    <row r="21" customFormat="false" ht="20.35" hidden="false" customHeight="true" outlineLevel="0" collapsed="false">
      <c r="A21" s="5" t="s">
        <v>36</v>
      </c>
      <c r="B21" s="5"/>
      <c r="C21" s="5"/>
      <c r="D21" s="4"/>
      <c r="E21" s="4"/>
      <c r="F21" s="4"/>
      <c r="G21" s="4"/>
      <c r="H21" s="4"/>
      <c r="I21" s="4"/>
      <c r="J21" s="4"/>
      <c r="K21" s="4"/>
      <c r="L21" s="4"/>
      <c r="M21" s="4"/>
    </row>
    <row r="22" customFormat="false" ht="15" hidden="false" customHeight="true" outlineLevel="0" collapsed="false">
      <c r="A22" s="38"/>
      <c r="B22" s="38"/>
      <c r="C22" s="38"/>
      <c r="D22" s="38"/>
      <c r="E22" s="4"/>
      <c r="F22" s="4"/>
      <c r="G22" s="4"/>
      <c r="H22" s="4"/>
      <c r="I22" s="4"/>
      <c r="J22" s="4"/>
      <c r="K22" s="4"/>
      <c r="L22" s="4"/>
      <c r="M22" s="4"/>
    </row>
    <row r="23" customFormat="false" ht="18.95" hidden="false" customHeight="true" outlineLevel="0" collapsed="false">
      <c r="A23" s="39" t="s">
        <v>37</v>
      </c>
      <c r="B23" s="39"/>
      <c r="C23" s="39"/>
      <c r="D23" s="39"/>
      <c r="E23" s="4"/>
      <c r="F23" s="4"/>
      <c r="G23" s="4"/>
      <c r="H23" s="4"/>
      <c r="I23" s="4"/>
      <c r="J23" s="4"/>
      <c r="K23" s="4"/>
      <c r="L23" s="4"/>
      <c r="M23" s="4"/>
    </row>
    <row r="24" customFormat="false" ht="15" hidden="false" customHeight="true" outlineLevel="0" collapsed="false">
      <c r="A24" s="38" t="s">
        <v>38</v>
      </c>
      <c r="B24" s="38"/>
      <c r="C24" s="38"/>
      <c r="D24" s="38"/>
      <c r="E24" s="4"/>
      <c r="F24" s="4"/>
      <c r="G24" s="4"/>
      <c r="H24" s="4"/>
      <c r="I24" s="4"/>
      <c r="J24" s="4"/>
      <c r="K24" s="4"/>
      <c r="L24" s="4"/>
      <c r="M24" s="4"/>
    </row>
  </sheetData>
  <mergeCells count="34">
    <mergeCell ref="A2:M2"/>
    <mergeCell ref="A3:B3"/>
    <mergeCell ref="C3:M3"/>
    <mergeCell ref="A4:B4"/>
    <mergeCell ref="C4:M4"/>
    <mergeCell ref="A5:M5"/>
    <mergeCell ref="A6:O6"/>
    <mergeCell ref="A7:O7"/>
    <mergeCell ref="A8:A9"/>
    <mergeCell ref="B8:C9"/>
    <mergeCell ref="D8:D9"/>
    <mergeCell ref="E8:E9"/>
    <mergeCell ref="F8:F9"/>
    <mergeCell ref="G8:I8"/>
    <mergeCell ref="J8:J9"/>
    <mergeCell ref="K8:K9"/>
    <mergeCell ref="L8:L9"/>
    <mergeCell ref="M8:M9"/>
    <mergeCell ref="N8:N9"/>
    <mergeCell ref="O8:O9"/>
    <mergeCell ref="B10:C10"/>
    <mergeCell ref="B11:C11"/>
    <mergeCell ref="B12:C12"/>
    <mergeCell ref="B13:C13"/>
    <mergeCell ref="A14:M14"/>
    <mergeCell ref="A15:O15"/>
    <mergeCell ref="A16:O16"/>
    <mergeCell ref="A17:O17"/>
    <mergeCell ref="A18:O18"/>
    <mergeCell ref="A20:M20"/>
    <mergeCell ref="A21:C21"/>
    <mergeCell ref="A22:D22"/>
    <mergeCell ref="A23:D23"/>
    <mergeCell ref="A24:D24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32</TotalTime>
  <Application>LibreOffice/26.2.4.2$Linux_X86_64 LibreOffice_project/620$Build-2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2023-02-03T13:24:35Z</dcterms:created>
  <dc:creator>Microsoft Office User</dc:creator>
  <dc:description/>
  <dc:language>ru-RU</dc:language>
  <cp:lastModifiedBy/>
  <cp:lastPrinted>2026-07-22T15:41:00Z</cp:lastPrinted>
  <dcterms:modified xsi:type="dcterms:W3CDTF">2026-07-27T14:36:37Z</dcterms:modified>
  <cp:revision>8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