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Лист1" sheetId="1" r:id="rId1"/>
  </sheets>
  <definedNames>
    <definedName name="_xlnm.Print_Area" localSheetId="0">Лист1!$A$1:$K$35</definedName>
  </definedNames>
  <calcPr calcId="124519"/>
</workbook>
</file>

<file path=xl/calcChain.xml><?xml version="1.0" encoding="utf-8"?>
<calcChain xmlns="http://schemas.openxmlformats.org/spreadsheetml/2006/main">
  <c r="K30" i="1"/>
  <c r="K28"/>
  <c r="K27"/>
  <c r="K20"/>
  <c r="K21"/>
  <c r="K22"/>
  <c r="K23"/>
  <c r="K24"/>
  <c r="K25"/>
  <c r="K26"/>
  <c r="K29"/>
  <c r="K15"/>
  <c r="K16"/>
  <c r="K17"/>
  <c r="K18"/>
  <c r="K19"/>
  <c r="K14"/>
  <c r="K13"/>
  <c r="K12"/>
  <c r="G30"/>
  <c r="G29"/>
  <c r="G28"/>
  <c r="G27"/>
  <c r="G26"/>
  <c r="G25"/>
  <c r="G24"/>
  <c r="G23"/>
  <c r="G22"/>
  <c r="G21"/>
  <c r="J15"/>
  <c r="I15"/>
  <c r="I16"/>
  <c r="G20"/>
  <c r="G19"/>
  <c r="G18"/>
  <c r="G17"/>
  <c r="G16"/>
  <c r="G15"/>
  <c r="G12"/>
  <c r="G14"/>
  <c r="J25"/>
  <c r="G13"/>
  <c r="I12"/>
  <c r="I13"/>
  <c r="I14"/>
  <c r="I17"/>
  <c r="I18"/>
  <c r="I19"/>
  <c r="I20"/>
  <c r="I21"/>
  <c r="I22"/>
  <c r="I23"/>
  <c r="I24"/>
  <c r="I25"/>
  <c r="I26"/>
  <c r="I27"/>
  <c r="I28"/>
  <c r="I29"/>
  <c r="I30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12"/>
  <c r="J26" l="1"/>
  <c r="J30"/>
  <c r="J29"/>
  <c r="J28"/>
  <c r="J27"/>
  <c r="J24"/>
  <c r="J23"/>
  <c r="J22"/>
  <c r="J21"/>
  <c r="J20"/>
  <c r="J19"/>
  <c r="J18"/>
  <c r="J17"/>
  <c r="J16"/>
  <c r="J14"/>
  <c r="J13"/>
  <c r="J12"/>
</calcChain>
</file>

<file path=xl/sharedStrings.xml><?xml version="1.0" encoding="utf-8"?>
<sst xmlns="http://schemas.openxmlformats.org/spreadsheetml/2006/main" count="78" uniqueCount="60">
  <si>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</si>
  <si>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</si>
  <si>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</si>
  <si>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</si>
  <si>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</si>
  <si>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</si>
  <si>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</si>
  <si>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</si>
  <si>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</si>
  <si>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t>Средне квадратичное отклонение σ, руб.</t>
  </si>
  <si>
    <t>шт.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</si>
  <si>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</si>
  <si>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</si>
  <si>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</si>
  <si>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</si>
  <si>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</si>
  <si>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В соответствии со спецификации и техническим заданием.</t>
  </si>
  <si>
    <t>Оказание услуг по организации 1(одного) рабочего места и обновлению 1(одного) защищенного рабочего места, подключенных к ФИС ГИА и Приема с возможностью работы в ФИС ФРДО</t>
  </si>
  <si>
    <t>Согласно расчету начальная (максимальная) цена контракта составляет:  198 899,50 (Сто девяносто восемь тысяч восемьсот девяносто девять) рублей 50 копеек</t>
  </si>
  <si>
    <t>Организация 1 КП № 164 от 24.06.2026</t>
  </si>
  <si>
    <t>Организация 2 КП № 165 от 25.06.2026</t>
  </si>
  <si>
    <t>Организация 3 КП № 166 от 25.06.2026</t>
  </si>
  <si>
    <t>Простая (неисключительная) лицензия на право использования операционной системы РЕД ОС без ограничения срока действия. Сертифицированная редакция. Конфигурация Рабочая станция. Включает 1 год гарантии (уровень обновлений 1)</t>
  </si>
  <si>
    <t>Право на использование ПО "Средство защиты информации Secret Net Studio".  Максимальная защита. Для ОС Linux. Версия 8</t>
  </si>
  <si>
    <t>Передача права на использование ПО ViPNet Client 5 for Linux</t>
  </si>
  <si>
    <t>Компакт-диск с дистрибутивом ПО ViPNet Client 5 for Linux</t>
  </si>
  <si>
    <t>Сертификат активации сервиса прямой технической поддержки ПО ViPNet Client 5 for Linux на срок 1 год, уровень - Расширенный</t>
  </si>
  <si>
    <t>Средство анализа защищенности «Сканер-ВС». НПЕШ.00606-01. Лицензия на 1 IP адреса на 1 год (рег. № 231)</t>
  </si>
  <si>
    <t>Средство анализа защищенности «Сканер-ВС». Дополнительный IP к лицензии на 1 год (1-50)</t>
  </si>
  <si>
    <t>Лицензия на право использования СКЗИ "КриптоПро CSP" версии 5.0 на одном рабочем месте</t>
  </si>
  <si>
    <t>Дистрибутив СКЗИ "КриптоПро CSP" версии 5.0 R3 (Исполнения - Base) на DVD. Формуляры</t>
  </si>
  <si>
    <t>Рутокен Lite 1010, серт. ФСТЭК</t>
  </si>
  <si>
    <t>Комплект документации ФСТЭК 4586 (оуд4)</t>
  </si>
  <si>
    <t>Право на использование ПО "Средство защиты информации Secret Net Studio". Максимальная защита, ПО-renewal</t>
  </si>
  <si>
    <t>Сертификат активации сервиса прямой технической поддержки ПО ViPNet Client for Windows 4.x (KC2) на срок 1 год, уровень – Расширенный</t>
  </si>
  <si>
    <t>Сертификат активации сервиса совместной технической поддержки ПО ViPNet PKI Client 1.x на срок 1 год, уровень – Расширенный</t>
  </si>
  <si>
    <t>Сертификат на оказание технической и консультационной поддержки на срок 12 мес.</t>
  </si>
  <si>
    <t>Установка и настройка средств защиты информации</t>
  </si>
  <si>
    <t>Разработка модели угроз и комплекта проектов организационно-распорядительной документации (передается в электронном виде на компакт-диске)</t>
  </si>
  <si>
    <t>Проведение оценки эффективности принятых мер по защите информации на объекте информатизации</t>
  </si>
  <si>
    <t>Инсталяционный комплект сертифицированной редакции операционной системы РЕД ОС</t>
  </si>
  <si>
    <t>18 500,00</t>
  </si>
  <si>
    <t>1 220,00</t>
  </si>
  <si>
    <t>7 671,00</t>
  </si>
  <si>
    <t>9 880,00</t>
  </si>
  <si>
    <t>1 098,00</t>
  </si>
  <si>
    <t>3 458,00</t>
  </si>
  <si>
    <t>7 700,00</t>
  </si>
  <si>
    <t>3 600,00</t>
  </si>
  <si>
    <t>3 700,00</t>
  </si>
  <si>
    <t>2 040,00</t>
  </si>
  <si>
    <t>2 250,00</t>
  </si>
  <si>
    <t>6 904,00</t>
  </si>
  <si>
    <t>4 151,00</t>
  </si>
  <si>
    <t>25 380,00</t>
  </si>
  <si>
    <t>Начальник отдела договорной работы</t>
  </si>
  <si>
    <t>__________________________________</t>
  </si>
  <si>
    <t>В.Л. Каплунова</t>
  </si>
  <si>
    <r>
      <t xml:space="preserve">Коэффициент вариации цен V (%)
</t>
    </r>
    <r>
      <rPr>
        <i/>
        <sz val="12"/>
        <color rgb="FF000000"/>
        <rFont val="Times New Roman"/>
        <family val="1"/>
        <charset val="204"/>
      </rPr>
      <t>(не должен превышать 33%)</t>
    </r>
  </si>
  <si>
    <t>Дата подготовки обоснования НМЦК: 25.06.2026г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</si>
</sst>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\ _₽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Montserrat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7" fillId="0" borderId="4" xfId="2" applyFont="1" applyFill="1" applyBorder="1" applyAlignment="1">
      <alignment vertical="center" wrapText="1"/>
    </xf>
    <xf numFmtId="43" fontId="7" fillId="0" borderId="1" xfId="2" applyFont="1" applyFill="1" applyBorder="1" applyAlignment="1">
      <alignment vertical="center" wrapText="1"/>
    </xf>
    <xf numFmtId="43" fontId="7" fillId="2" borderId="1" xfId="2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9" fillId="0" borderId="4" xfId="0" applyNumberFormat="1" applyFont="1" applyBorder="1"/>
    <xf numFmtId="2" fontId="9" fillId="0" borderId="1" xfId="0" applyNumberFormat="1" applyFont="1" applyBorder="1"/>
    <xf numFmtId="43" fontId="7" fillId="2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zoomScale="80" zoomScaleNormal="80" workbookViewId="0">
      <selection activeCell="D3" sqref="D3:K3"/>
    </sheetView>
  </sheetViews>
  <sheetFormatPr defaultRowHeight="15"/>
  <cols>
    <col min="1" max="1" width="63.28515625" customWidth="1"/>
    <col min="2" max="2" width="4.7109375" customWidth="1"/>
    <col min="3" max="3" width="12" customWidth="1"/>
    <col min="4" max="5" width="12.7109375" customWidth="1"/>
    <col min="6" max="6" width="15.7109375" customWidth="1"/>
    <col min="7" max="7" width="11.5703125" customWidth="1"/>
    <col min="8" max="8" width="9.7109375" customWidth="1"/>
    <col min="9" max="9" width="9.42578125" customWidth="1"/>
    <col min="10" max="10" width="11.5703125" customWidth="1"/>
    <col min="11" max="11" width="13" customWidth="1"/>
    <col min="12" max="12" width="15.7109375" bestFit="1" customWidth="1"/>
    <col min="13" max="14" width="17.5703125" customWidth="1"/>
    <col min="15" max="15" width="16.42578125" customWidth="1"/>
  </cols>
  <sheetData>
    <row r="1" spans="1:11" ht="61.5" customHeight="1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4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59.25" customHeight="1">
      <c r="A3" s="5" t="s">
        <v>11</v>
      </c>
      <c r="B3" s="6"/>
      <c r="C3" s="6"/>
      <c r="D3" s="7" t="s">
        <v>17</v>
      </c>
      <c r="E3" s="7"/>
      <c r="F3" s="7"/>
      <c r="G3" s="7"/>
      <c r="H3" s="7"/>
      <c r="I3" s="7"/>
      <c r="J3" s="7"/>
      <c r="K3" s="7"/>
    </row>
    <row r="4" spans="1:11" ht="31.5" customHeight="1">
      <c r="A4" s="5" t="s">
        <v>12</v>
      </c>
      <c r="B4" s="6"/>
      <c r="C4" s="6"/>
      <c r="D4" s="8" t="s">
        <v>16</v>
      </c>
      <c r="E4" s="9"/>
      <c r="F4" s="9"/>
      <c r="G4" s="9"/>
      <c r="H4" s="9"/>
      <c r="I4" s="9"/>
      <c r="J4" s="9"/>
      <c r="K4" s="9"/>
    </row>
    <row r="5" spans="1:11" ht="46.5" customHeight="1">
      <c r="A5" s="5" t="s">
        <v>13</v>
      </c>
      <c r="B5" s="6"/>
      <c r="C5" s="6"/>
      <c r="D5" s="8" t="s">
        <v>15</v>
      </c>
      <c r="E5" s="9"/>
      <c r="F5" s="9"/>
      <c r="G5" s="9"/>
      <c r="H5" s="9"/>
      <c r="I5" s="9"/>
      <c r="J5" s="9"/>
      <c r="K5" s="9"/>
    </row>
    <row r="6" spans="1:11" ht="35.25" customHeight="1">
      <c r="A6" s="6" t="s">
        <v>0</v>
      </c>
      <c r="B6" s="6"/>
      <c r="C6" s="6"/>
      <c r="D6" s="10" t="s">
        <v>18</v>
      </c>
      <c r="E6" s="11"/>
      <c r="F6" s="11"/>
      <c r="G6" s="11"/>
      <c r="H6" s="11"/>
      <c r="I6" s="11"/>
      <c r="J6" s="11"/>
      <c r="K6" s="12"/>
    </row>
    <row r="7" spans="1:11" ht="16.149999999999999" customHeight="1">
      <c r="A7" s="13" t="s">
        <v>59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18.600000000000001" customHeight="1">
      <c r="A8" s="16" t="s">
        <v>1</v>
      </c>
      <c r="B8" s="16"/>
      <c r="C8" s="16"/>
      <c r="D8" s="16"/>
      <c r="E8" s="16"/>
      <c r="F8" s="1"/>
      <c r="G8" s="1"/>
      <c r="H8" s="1"/>
      <c r="I8" s="1"/>
      <c r="J8" s="1"/>
      <c r="K8" s="1"/>
    </row>
    <row r="9" spans="1:11" ht="31.15" customHeight="1">
      <c r="A9" s="17" t="s">
        <v>8</v>
      </c>
      <c r="B9" s="17" t="s">
        <v>2</v>
      </c>
      <c r="C9" s="17" t="s">
        <v>3</v>
      </c>
      <c r="D9" s="17" t="s">
        <v>7</v>
      </c>
      <c r="E9" s="17"/>
      <c r="F9" s="17"/>
      <c r="G9" s="17" t="s">
        <v>4</v>
      </c>
      <c r="H9" s="17" t="s">
        <v>5</v>
      </c>
      <c r="I9" s="17" t="s">
        <v>9</v>
      </c>
      <c r="J9" s="17" t="s">
        <v>58</v>
      </c>
      <c r="K9" s="18" t="s">
        <v>6</v>
      </c>
    </row>
    <row r="10" spans="1:11" ht="69" customHeight="1">
      <c r="A10" s="19"/>
      <c r="B10" s="17"/>
      <c r="C10" s="17"/>
      <c r="D10" s="20" t="s">
        <v>19</v>
      </c>
      <c r="E10" s="20" t="s">
        <v>20</v>
      </c>
      <c r="F10" s="20" t="s">
        <v>21</v>
      </c>
      <c r="G10" s="17"/>
      <c r="H10" s="17"/>
      <c r="I10" s="17"/>
      <c r="J10" s="17"/>
      <c r="K10" s="18"/>
    </row>
    <row r="11" spans="1:11" ht="18" customHeight="1">
      <c r="A11" s="21"/>
      <c r="B11" s="22"/>
      <c r="C11" s="22"/>
      <c r="D11" s="22"/>
      <c r="E11" s="23"/>
      <c r="F11" s="23"/>
      <c r="G11" s="23"/>
      <c r="H11" s="23"/>
      <c r="I11" s="23"/>
      <c r="J11" s="24"/>
      <c r="K11" s="25">
        <v>198899.5</v>
      </c>
    </row>
    <row r="12" spans="1:11" ht="77.45" customHeight="1">
      <c r="A12" s="26" t="s">
        <v>22</v>
      </c>
      <c r="B12" s="27" t="s">
        <v>10</v>
      </c>
      <c r="C12" s="28">
        <v>1</v>
      </c>
      <c r="D12" s="28" t="s">
        <v>41</v>
      </c>
      <c r="E12" s="29">
        <v>18500</v>
      </c>
      <c r="F12" s="30">
        <v>18500</v>
      </c>
      <c r="G12" s="31" t="str">
        <f t="shared" ref="G12:G20" si="0">D12</f>
        <v>18 500,00</v>
      </c>
      <c r="H12" s="32">
        <f>ROUND(AVERAGE(D12:F12),2)</f>
        <v>18500</v>
      </c>
      <c r="I12" s="32">
        <f>STDEV(D12:F12)</f>
        <v>0</v>
      </c>
      <c r="J12" s="33">
        <f>I12/H12*100</f>
        <v>0</v>
      </c>
      <c r="K12" s="34">
        <f>F12</f>
        <v>18500</v>
      </c>
    </row>
    <row r="13" spans="1:11" ht="35.25" customHeight="1">
      <c r="A13" s="35" t="s">
        <v>40</v>
      </c>
      <c r="B13" s="27" t="s">
        <v>10</v>
      </c>
      <c r="C13" s="28">
        <v>1</v>
      </c>
      <c r="D13" s="28" t="s">
        <v>42</v>
      </c>
      <c r="E13" s="29">
        <v>1220</v>
      </c>
      <c r="F13" s="30">
        <v>1220</v>
      </c>
      <c r="G13" s="31" t="str">
        <f t="shared" si="0"/>
        <v>1 220,00</v>
      </c>
      <c r="H13" s="32">
        <f t="shared" ref="H13:H30" si="1">ROUND(AVERAGE(D13:F13),2)</f>
        <v>1220</v>
      </c>
      <c r="I13" s="32">
        <f>STDEV(D13:F13)</f>
        <v>0</v>
      </c>
      <c r="J13" s="33">
        <f>I13/H13*100</f>
        <v>0</v>
      </c>
      <c r="K13" s="34" t="str">
        <f>D13</f>
        <v>1 220,00</v>
      </c>
    </row>
    <row r="14" spans="1:11" ht="40.5" customHeight="1">
      <c r="A14" s="26" t="s">
        <v>23</v>
      </c>
      <c r="B14" s="27" t="s">
        <v>10</v>
      </c>
      <c r="C14" s="28">
        <v>1</v>
      </c>
      <c r="D14" s="28" t="s">
        <v>43</v>
      </c>
      <c r="E14" s="36">
        <v>7671</v>
      </c>
      <c r="F14" s="37">
        <v>7670</v>
      </c>
      <c r="G14" s="31" t="str">
        <f t="shared" si="0"/>
        <v>7 671,00</v>
      </c>
      <c r="H14" s="32">
        <f t="shared" si="1"/>
        <v>7670.5</v>
      </c>
      <c r="I14" s="32">
        <f t="shared" ref="I14:I30" si="2">STDEV(D14:F14)</f>
        <v>0.70710678118654757</v>
      </c>
      <c r="J14" s="33">
        <f t="shared" ref="J14:J30" si="3">I14/H14*100</f>
        <v>9.2185226671865923E-3</v>
      </c>
      <c r="K14" s="34" t="str">
        <f>D14</f>
        <v>7 671,00</v>
      </c>
    </row>
    <row r="15" spans="1:11" ht="30.75">
      <c r="A15" s="26" t="s">
        <v>24</v>
      </c>
      <c r="B15" s="27" t="s">
        <v>10</v>
      </c>
      <c r="C15" s="28">
        <v>1</v>
      </c>
      <c r="D15" s="28" t="s">
        <v>44</v>
      </c>
      <c r="E15" s="36">
        <v>9880</v>
      </c>
      <c r="F15" s="37">
        <v>9880</v>
      </c>
      <c r="G15" s="31" t="str">
        <f t="shared" si="0"/>
        <v>9 880,00</v>
      </c>
      <c r="H15" s="32">
        <f t="shared" si="1"/>
        <v>9880</v>
      </c>
      <c r="I15" s="32">
        <f t="shared" si="2"/>
        <v>0</v>
      </c>
      <c r="J15" s="33">
        <f t="shared" si="3"/>
        <v>0</v>
      </c>
      <c r="K15" s="34" t="str">
        <f t="shared" ref="K15:K30" si="4">D15</f>
        <v>9 880,00</v>
      </c>
    </row>
    <row r="16" spans="1:11" ht="30.75">
      <c r="A16" s="26" t="s">
        <v>25</v>
      </c>
      <c r="B16" s="27" t="s">
        <v>10</v>
      </c>
      <c r="C16" s="28">
        <v>1</v>
      </c>
      <c r="D16" s="28" t="s">
        <v>45</v>
      </c>
      <c r="E16" s="36">
        <v>1098</v>
      </c>
      <c r="F16" s="37">
        <v>1098</v>
      </c>
      <c r="G16" s="31" t="str">
        <f t="shared" si="0"/>
        <v>1 098,00</v>
      </c>
      <c r="H16" s="32">
        <f t="shared" si="1"/>
        <v>1098</v>
      </c>
      <c r="I16" s="32">
        <f t="shared" si="2"/>
        <v>0</v>
      </c>
      <c r="J16" s="33">
        <f t="shared" si="3"/>
        <v>0</v>
      </c>
      <c r="K16" s="34" t="str">
        <f t="shared" si="4"/>
        <v>1 098,00</v>
      </c>
    </row>
    <row r="17" spans="1:11" ht="45.75">
      <c r="A17" s="26" t="s">
        <v>26</v>
      </c>
      <c r="B17" s="27" t="s">
        <v>10</v>
      </c>
      <c r="C17" s="28">
        <v>1</v>
      </c>
      <c r="D17" s="28" t="s">
        <v>46</v>
      </c>
      <c r="E17" s="36">
        <v>3458</v>
      </c>
      <c r="F17" s="37">
        <v>3458</v>
      </c>
      <c r="G17" s="31" t="str">
        <f t="shared" si="0"/>
        <v>3 458,00</v>
      </c>
      <c r="H17" s="32">
        <f t="shared" si="1"/>
        <v>3458</v>
      </c>
      <c r="I17" s="32">
        <f t="shared" si="2"/>
        <v>0</v>
      </c>
      <c r="J17" s="33">
        <f t="shared" si="3"/>
        <v>0</v>
      </c>
      <c r="K17" s="34" t="str">
        <f t="shared" si="4"/>
        <v>3 458,00</v>
      </c>
    </row>
    <row r="18" spans="1:11" ht="33.75" customHeight="1">
      <c r="A18" s="26" t="s">
        <v>27</v>
      </c>
      <c r="B18" s="27" t="s">
        <v>10</v>
      </c>
      <c r="C18" s="28">
        <v>1</v>
      </c>
      <c r="D18" s="28" t="s">
        <v>47</v>
      </c>
      <c r="E18" s="36">
        <v>7700</v>
      </c>
      <c r="F18" s="37">
        <v>7700</v>
      </c>
      <c r="G18" s="31" t="str">
        <f t="shared" si="0"/>
        <v>7 700,00</v>
      </c>
      <c r="H18" s="32">
        <f t="shared" si="1"/>
        <v>7700</v>
      </c>
      <c r="I18" s="32">
        <f t="shared" si="2"/>
        <v>0</v>
      </c>
      <c r="J18" s="33">
        <f t="shared" si="3"/>
        <v>0</v>
      </c>
      <c r="K18" s="34" t="str">
        <f t="shared" si="4"/>
        <v>7 700,00</v>
      </c>
    </row>
    <row r="19" spans="1:11" ht="39" customHeight="1">
      <c r="A19" s="26" t="s">
        <v>28</v>
      </c>
      <c r="B19" s="27" t="s">
        <v>10</v>
      </c>
      <c r="C19" s="28">
        <v>1</v>
      </c>
      <c r="D19" s="28" t="s">
        <v>48</v>
      </c>
      <c r="E19" s="36">
        <v>3600</v>
      </c>
      <c r="F19" s="37">
        <v>3600</v>
      </c>
      <c r="G19" s="31" t="str">
        <f t="shared" si="0"/>
        <v>3 600,00</v>
      </c>
      <c r="H19" s="32">
        <f t="shared" si="1"/>
        <v>3600</v>
      </c>
      <c r="I19" s="32">
        <f t="shared" si="2"/>
        <v>0</v>
      </c>
      <c r="J19" s="33">
        <f t="shared" si="3"/>
        <v>0</v>
      </c>
      <c r="K19" s="34" t="str">
        <f t="shared" si="4"/>
        <v>3 600,00</v>
      </c>
    </row>
    <row r="20" spans="1:11" ht="36" customHeight="1">
      <c r="A20" s="26" t="s">
        <v>29</v>
      </c>
      <c r="B20" s="27" t="s">
        <v>10</v>
      </c>
      <c r="C20" s="28">
        <v>1</v>
      </c>
      <c r="D20" s="28" t="s">
        <v>49</v>
      </c>
      <c r="E20" s="36">
        <v>3700</v>
      </c>
      <c r="F20" s="37">
        <v>3700</v>
      </c>
      <c r="G20" s="31" t="str">
        <f t="shared" si="0"/>
        <v>3 700,00</v>
      </c>
      <c r="H20" s="32">
        <f t="shared" si="1"/>
        <v>3700</v>
      </c>
      <c r="I20" s="32">
        <f t="shared" si="2"/>
        <v>0</v>
      </c>
      <c r="J20" s="33">
        <f t="shared" si="3"/>
        <v>0</v>
      </c>
      <c r="K20" s="34" t="str">
        <f t="shared" si="4"/>
        <v>3 700,00</v>
      </c>
    </row>
    <row r="21" spans="1:11" ht="36.75" customHeight="1">
      <c r="A21" s="26" t="s">
        <v>30</v>
      </c>
      <c r="B21" s="27" t="s">
        <v>10</v>
      </c>
      <c r="C21" s="28">
        <v>1</v>
      </c>
      <c r="D21" s="28" t="s">
        <v>50</v>
      </c>
      <c r="E21" s="36">
        <v>2040</v>
      </c>
      <c r="F21" s="37">
        <v>2040</v>
      </c>
      <c r="G21" s="31" t="str">
        <f t="shared" ref="G21:G30" si="5">D21</f>
        <v>2 040,00</v>
      </c>
      <c r="H21" s="32">
        <f t="shared" si="1"/>
        <v>2040</v>
      </c>
      <c r="I21" s="32">
        <f t="shared" si="2"/>
        <v>0</v>
      </c>
      <c r="J21" s="33">
        <f t="shared" si="3"/>
        <v>0</v>
      </c>
      <c r="K21" s="34" t="str">
        <f t="shared" si="4"/>
        <v>2 040,00</v>
      </c>
    </row>
    <row r="22" spans="1:11" ht="30.75" customHeight="1">
      <c r="A22" s="26" t="s">
        <v>31</v>
      </c>
      <c r="B22" s="27" t="s">
        <v>10</v>
      </c>
      <c r="C22" s="28">
        <v>1</v>
      </c>
      <c r="D22" s="28" t="s">
        <v>51</v>
      </c>
      <c r="E22" s="36">
        <v>2250</v>
      </c>
      <c r="F22" s="37">
        <v>2250</v>
      </c>
      <c r="G22" s="31" t="str">
        <f t="shared" si="5"/>
        <v>2 250,00</v>
      </c>
      <c r="H22" s="32">
        <f t="shared" si="1"/>
        <v>2250</v>
      </c>
      <c r="I22" s="32">
        <f t="shared" si="2"/>
        <v>0</v>
      </c>
      <c r="J22" s="33">
        <f t="shared" si="3"/>
        <v>0</v>
      </c>
      <c r="K22" s="34" t="str">
        <f t="shared" si="4"/>
        <v>2 250,00</v>
      </c>
    </row>
    <row r="23" spans="1:11" ht="26.25" customHeight="1">
      <c r="A23" s="26" t="s">
        <v>32</v>
      </c>
      <c r="B23" s="27" t="s">
        <v>10</v>
      </c>
      <c r="C23" s="28">
        <v>1</v>
      </c>
      <c r="D23" s="28">
        <v>450</v>
      </c>
      <c r="E23" s="36">
        <v>450</v>
      </c>
      <c r="F23" s="37">
        <v>450</v>
      </c>
      <c r="G23" s="31">
        <f t="shared" si="5"/>
        <v>450</v>
      </c>
      <c r="H23" s="32">
        <f t="shared" si="1"/>
        <v>450</v>
      </c>
      <c r="I23" s="32">
        <f t="shared" si="2"/>
        <v>0</v>
      </c>
      <c r="J23" s="33">
        <f t="shared" si="3"/>
        <v>0</v>
      </c>
      <c r="K23" s="34">
        <f t="shared" si="4"/>
        <v>450</v>
      </c>
    </row>
    <row r="24" spans="1:11" ht="31.5" customHeight="1">
      <c r="A24" s="26" t="s">
        <v>33</v>
      </c>
      <c r="B24" s="27" t="s">
        <v>10</v>
      </c>
      <c r="C24" s="28">
        <v>1</v>
      </c>
      <c r="D24" s="28" t="s">
        <v>52</v>
      </c>
      <c r="E24" s="36">
        <v>7671</v>
      </c>
      <c r="F24" s="37">
        <v>6904</v>
      </c>
      <c r="G24" s="31" t="str">
        <f t="shared" si="5"/>
        <v>6 904,00</v>
      </c>
      <c r="H24" s="32">
        <f t="shared" si="1"/>
        <v>7287.5</v>
      </c>
      <c r="I24" s="32">
        <f t="shared" si="2"/>
        <v>542.3509011700819</v>
      </c>
      <c r="J24" s="33">
        <f t="shared" si="3"/>
        <v>7.4422079062789965</v>
      </c>
      <c r="K24" s="34" t="str">
        <f t="shared" si="4"/>
        <v>6 904,00</v>
      </c>
    </row>
    <row r="25" spans="1:11" ht="51" customHeight="1">
      <c r="A25" s="26" t="s">
        <v>34</v>
      </c>
      <c r="B25" s="27" t="s">
        <v>10</v>
      </c>
      <c r="C25" s="28">
        <v>1</v>
      </c>
      <c r="D25" s="28" t="s">
        <v>53</v>
      </c>
      <c r="E25" s="36">
        <v>4151</v>
      </c>
      <c r="F25" s="37">
        <v>4151</v>
      </c>
      <c r="G25" s="31" t="str">
        <f t="shared" si="5"/>
        <v>4 151,00</v>
      </c>
      <c r="H25" s="32">
        <f t="shared" si="1"/>
        <v>4151</v>
      </c>
      <c r="I25" s="32">
        <f t="shared" si="2"/>
        <v>0</v>
      </c>
      <c r="J25" s="33">
        <f t="shared" si="3"/>
        <v>0</v>
      </c>
      <c r="K25" s="34" t="str">
        <f t="shared" si="4"/>
        <v>4 151,00</v>
      </c>
    </row>
    <row r="26" spans="1:11" ht="39.75" customHeight="1">
      <c r="A26" s="26" t="s">
        <v>35</v>
      </c>
      <c r="B26" s="27" t="s">
        <v>10</v>
      </c>
      <c r="C26" s="28">
        <v>1</v>
      </c>
      <c r="D26" s="28">
        <v>897.5</v>
      </c>
      <c r="E26" s="36">
        <v>897.5</v>
      </c>
      <c r="F26" s="37">
        <v>897.5</v>
      </c>
      <c r="G26" s="31">
        <f t="shared" si="5"/>
        <v>897.5</v>
      </c>
      <c r="H26" s="32">
        <f t="shared" si="1"/>
        <v>897.5</v>
      </c>
      <c r="I26" s="32">
        <f t="shared" si="2"/>
        <v>0</v>
      </c>
      <c r="J26" s="33">
        <f t="shared" si="3"/>
        <v>0</v>
      </c>
      <c r="K26" s="34">
        <f t="shared" si="4"/>
        <v>897.5</v>
      </c>
    </row>
    <row r="27" spans="1:11" ht="36" customHeight="1">
      <c r="A27" s="26" t="s">
        <v>36</v>
      </c>
      <c r="B27" s="27" t="s">
        <v>10</v>
      </c>
      <c r="C27" s="28">
        <v>2</v>
      </c>
      <c r="D27" s="28">
        <v>15000</v>
      </c>
      <c r="E27" s="36">
        <v>15000</v>
      </c>
      <c r="F27" s="37">
        <v>20000</v>
      </c>
      <c r="G27" s="31">
        <f t="shared" si="5"/>
        <v>15000</v>
      </c>
      <c r="H27" s="32">
        <f t="shared" si="1"/>
        <v>16666.669999999998</v>
      </c>
      <c r="I27" s="32">
        <f t="shared" si="2"/>
        <v>2886.7513459481252</v>
      </c>
      <c r="J27" s="33">
        <f t="shared" si="3"/>
        <v>17.320504611587832</v>
      </c>
      <c r="K27" s="34">
        <f>G27*C27</f>
        <v>30000</v>
      </c>
    </row>
    <row r="28" spans="1:11" ht="27" customHeight="1">
      <c r="A28" s="26" t="s">
        <v>37</v>
      </c>
      <c r="B28" s="27" t="s">
        <v>10</v>
      </c>
      <c r="C28" s="28">
        <v>1</v>
      </c>
      <c r="D28" s="28" t="s">
        <v>54</v>
      </c>
      <c r="E28" s="36">
        <v>27000</v>
      </c>
      <c r="F28" s="37">
        <v>35000</v>
      </c>
      <c r="G28" s="31" t="str">
        <f t="shared" si="5"/>
        <v>25 380,00</v>
      </c>
      <c r="H28" s="32">
        <f t="shared" si="1"/>
        <v>31000</v>
      </c>
      <c r="I28" s="32">
        <f t="shared" si="2"/>
        <v>5656.8542494923804</v>
      </c>
      <c r="J28" s="33">
        <f t="shared" si="3"/>
        <v>18.24791693384639</v>
      </c>
      <c r="K28" s="38" t="str">
        <f>G28</f>
        <v>25 380,00</v>
      </c>
    </row>
    <row r="29" spans="1:11" ht="48" customHeight="1">
      <c r="A29" s="26" t="s">
        <v>38</v>
      </c>
      <c r="B29" s="27" t="s">
        <v>10</v>
      </c>
      <c r="C29" s="28">
        <v>1</v>
      </c>
      <c r="D29" s="39">
        <v>30000</v>
      </c>
      <c r="E29" s="36">
        <v>35000</v>
      </c>
      <c r="F29" s="37">
        <v>40000</v>
      </c>
      <c r="G29" s="31">
        <f t="shared" si="5"/>
        <v>30000</v>
      </c>
      <c r="H29" s="32">
        <f t="shared" si="1"/>
        <v>35000</v>
      </c>
      <c r="I29" s="32">
        <f t="shared" si="2"/>
        <v>5000</v>
      </c>
      <c r="J29" s="33">
        <f t="shared" si="3"/>
        <v>14.285714285714285</v>
      </c>
      <c r="K29" s="34">
        <f t="shared" si="4"/>
        <v>30000</v>
      </c>
    </row>
    <row r="30" spans="1:11" ht="36" customHeight="1">
      <c r="A30" s="26" t="s">
        <v>39</v>
      </c>
      <c r="B30" s="27" t="s">
        <v>10</v>
      </c>
      <c r="C30" s="28">
        <v>2</v>
      </c>
      <c r="D30" s="39">
        <v>20000</v>
      </c>
      <c r="E30" s="36">
        <v>25000</v>
      </c>
      <c r="F30" s="37">
        <v>27000</v>
      </c>
      <c r="G30" s="31">
        <f t="shared" si="5"/>
        <v>20000</v>
      </c>
      <c r="H30" s="32">
        <f t="shared" si="1"/>
        <v>24000</v>
      </c>
      <c r="I30" s="32">
        <f t="shared" si="2"/>
        <v>3605.5512754639894</v>
      </c>
      <c r="J30" s="33">
        <f t="shared" si="3"/>
        <v>15.023130314433288</v>
      </c>
      <c r="K30" s="34">
        <f>G30*C30</f>
        <v>40000</v>
      </c>
    </row>
    <row r="31" spans="1:11" ht="15.7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5.7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15.7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5.75">
      <c r="A34" s="1" t="s">
        <v>55</v>
      </c>
      <c r="B34" s="2" t="s">
        <v>56</v>
      </c>
      <c r="C34" s="2"/>
      <c r="D34" s="2"/>
      <c r="E34" s="2"/>
      <c r="F34" s="2" t="s">
        <v>57</v>
      </c>
      <c r="G34" s="2"/>
      <c r="H34" s="2"/>
      <c r="I34" s="40"/>
      <c r="J34" s="40"/>
      <c r="K34" s="40"/>
    </row>
    <row r="35" spans="1:11" ht="15.7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</sheetData>
  <mergeCells count="23">
    <mergeCell ref="B34:E34"/>
    <mergeCell ref="F34:H34"/>
    <mergeCell ref="C9:C10"/>
    <mergeCell ref="A9:A10"/>
    <mergeCell ref="B9:B10"/>
    <mergeCell ref="H9:H10"/>
    <mergeCell ref="A11:J11"/>
    <mergeCell ref="A7:K7"/>
    <mergeCell ref="A1:K1"/>
    <mergeCell ref="K9:K10"/>
    <mergeCell ref="I9:I10"/>
    <mergeCell ref="A3:C3"/>
    <mergeCell ref="D3:K3"/>
    <mergeCell ref="A4:C4"/>
    <mergeCell ref="D4:K4"/>
    <mergeCell ref="A5:C5"/>
    <mergeCell ref="D5:K5"/>
    <mergeCell ref="A6:C6"/>
    <mergeCell ref="D9:F9"/>
    <mergeCell ref="G9:G10"/>
    <mergeCell ref="D6:K6"/>
    <mergeCell ref="J9:J10"/>
    <mergeCell ref="A8:E8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user</cp:lastModifiedBy>
  <cp:lastPrinted>2026-06-25T05:42:32Z</cp:lastPrinted>
  <dcterms:created xsi:type="dcterms:W3CDTF">2022-01-19T11:20:17Z</dcterms:created>
  <dcterms:modified xsi:type="dcterms:W3CDTF">2026-06-25T05:43:59Z</dcterms:modified>
</cp:coreProperties>
</file>