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O:\fin\Пименова\2026\44-ФЗ\ЕП\7.2 Аккумулятор для ИБП\"/>
    </mc:Choice>
  </mc:AlternateContent>
  <xr:revisionPtr revIDLastSave="0" documentId="13_ncr:1_{FC97EB0A-7CEC-4761-9E42-5EE060750429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</workbook>
</file>

<file path=xl/calcChain.xml><?xml version="1.0" encoding="utf-8"?>
<calcChain xmlns="http://schemas.openxmlformats.org/spreadsheetml/2006/main">
  <c r="N17" i="1" l="1"/>
  <c r="N18" i="1" s="1"/>
  <c r="M17" i="1"/>
  <c r="H17" i="1"/>
  <c r="I17" i="1" l="1"/>
  <c r="K17" i="1"/>
  <c r="L17" i="1" s="1"/>
  <c r="J17" i="1" l="1"/>
</calcChain>
</file>

<file path=xl/sharedStrings.xml><?xml version="1.0" encoding="utf-8"?>
<sst xmlns="http://schemas.openxmlformats.org/spreadsheetml/2006/main" count="30" uniqueCount="29">
  <si>
    <t>Источник ценовой информации</t>
  </si>
  <si>
    <t>1</t>
  </si>
  <si>
    <t>№ п/п</t>
  </si>
  <si>
    <t>Ед. изм.</t>
  </si>
  <si>
    <t>Цена за ед. изм., руб.</t>
  </si>
  <si>
    <t>Средняя арифметическая цена за ед. изм. с округлением вниз до сотых долей после запятой, руб.</t>
  </si>
  <si>
    <t>Среднее квадратичное отклонение</t>
  </si>
  <si>
    <t>НМЦК с учетом округления цены за ед. изм., руб.</t>
  </si>
  <si>
    <t>Кол-во</t>
  </si>
  <si>
    <t>ОБОСНОВАНИЕ НАЧАЛЬНОЙ (МАКСИМАЛЬНОЙ) ЦЕНЫ КОНТРАКТА (НМЦК)</t>
  </si>
  <si>
    <t>Цена за единицу измерения с наименьшим значением</t>
  </si>
  <si>
    <t xml:space="preserve">Метод определения НМЦК: Расчет цены контракта, заключаемого с единственным поставщиком (подрядчиком, исполнителем), выполнен методом сопоставимых рыночных цен (анализа рынка). Данный метод расчета является приоритетным для определения и обоснования цены контракта, заключаемого с единственным поставщиком (подрядчиком, исполнителем), в соответствии с частью 6 статьи 22 Федерального закона от 05 апреля 2013 г. № 44-ФЗ «О контрактной системе в сфере закупок товаров, работ, услуг для обеспечения государственных и муниципальных нужд».                                                                                                                                                             
</t>
  </si>
  <si>
    <t xml:space="preserve">Выводы о цене договора делались на основе информации о цене за единицу товара, работы, услуги, полученных из открытых источников.
</t>
  </si>
  <si>
    <t>Коэффициент вариации, %</t>
  </si>
  <si>
    <t>Наименование товара (работы, услуги)</t>
  </si>
  <si>
    <t>ИТОГО НМЦК:</t>
  </si>
  <si>
    <t>НМЦК по наименьшим значениям коммерческих предложений, руб.*</t>
  </si>
  <si>
    <t>* При принятии решения по выбору указанного значения Цены контракта, заключаемого с единственным поставщиком (подрядчиком, исполнителем), Заказчик, руководствуясь принципом результативности и эффективности использования бюджетных средств, регламентируемых ст. 34 Бюджетного Кодекса РФ, обязывающей участников бюджетного процесса при исполнении бюджетных обязательств исходить из необходимости достижения заданных результатов с использованием наименышего объёма бюджетных средств.</t>
  </si>
  <si>
    <t>Ведущий специалист по закупкам МИАН</t>
  </si>
  <si>
    <t>Утверждено:</t>
  </si>
  <si>
    <t>________________/Н.В. Пелих</t>
  </si>
  <si>
    <t>штука</t>
  </si>
  <si>
    <t>Предложение 2  (https://www.chipdip.ru)</t>
  </si>
  <si>
    <t xml:space="preserve">Аккумулятор герметичный свинцово-кислотный </t>
  </si>
  <si>
    <t xml:space="preserve">Объект (предмет) закупки: Поставка аккумулятора герметичного свинцово-кислотного </t>
  </si>
  <si>
    <t>Предложение 1  (исх № б/н от 10.06.2026)</t>
  </si>
  <si>
    <t>Первый заместитель директора МИАН</t>
  </si>
  <si>
    <t>________________/А.Д. Изаак</t>
  </si>
  <si>
    <t>Предложение 3
(исх № б/н от 30.06.2026)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</si>
</sst>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₽"/>
  </numFmts>
  <fonts count="13" x14ac:knownFonts="1">
    <font>
      <sz val="11"/>
      <color theme="1"/>
      <name val="Calibri"/>
      <family val="2"/>
      <charset val="204"/>
      <scheme val="minor"/>
    </font>
    <font>
      <b/>
      <sz val="9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 applyProtection="1">
      <alignment horizontal="center"/>
      <protection locked="0"/>
    </xf>
    <xf numFmtId="0" fontId="0" fillId="0" borderId="0" xfId="0" applyProtection="1">
      <protection locked="0"/>
    </xf>
    <xf numFmtId="0" fontId="0" fillId="0" borderId="0" xfId="0" applyFill="1" applyAlignment="1" applyProtection="1">
      <alignment horizontal="right"/>
      <protection locked="0"/>
    </xf>
    <xf numFmtId="49" fontId="3" fillId="0" borderId="1" xfId="0" applyNumberFormat="1" applyFont="1" applyBorder="1" applyAlignment="1" applyProtection="1">
      <alignment horizontal="center" vertical="center"/>
      <protection locked="0"/>
    </xf>
    <xf numFmtId="0" fontId="4" fillId="0" borderId="0" xfId="0" applyFont="1" applyProtection="1">
      <protection locked="0"/>
    </xf>
    <xf numFmtId="0" fontId="4" fillId="0" borderId="0" xfId="0" applyFont="1" applyAlignment="1" applyProtection="1">
      <alignment vertical="center"/>
      <protection locked="0"/>
    </xf>
    <xf numFmtId="0" fontId="6" fillId="0" borderId="0" xfId="0" applyFont="1" applyProtection="1">
      <protection locked="0"/>
    </xf>
    <xf numFmtId="0" fontId="4" fillId="0" borderId="0" xfId="0" applyFont="1" applyFill="1" applyAlignment="1" applyProtection="1">
      <alignment horizontal="right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>
      <alignment horizontal="left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4" fontId="12" fillId="2" borderId="1" xfId="0" applyNumberFormat="1" applyFont="1" applyFill="1" applyBorder="1" applyAlignment="1" applyProtection="1">
      <alignment horizontal="center" vertical="center"/>
    </xf>
    <xf numFmtId="164" fontId="3" fillId="2" borderId="1" xfId="0" applyNumberFormat="1" applyFont="1" applyFill="1" applyBorder="1" applyAlignment="1" applyProtection="1">
      <alignment horizontal="center" vertical="center"/>
    </xf>
    <xf numFmtId="164" fontId="3" fillId="0" borderId="1" xfId="0" applyNumberFormat="1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1" fillId="0" borderId="0" xfId="0" applyFont="1" applyProtection="1">
      <protection locked="0"/>
    </xf>
    <xf numFmtId="0" fontId="11" fillId="0" borderId="0" xfId="0" applyFont="1" applyBorder="1" applyAlignment="1" applyProtection="1">
      <protection locked="0"/>
    </xf>
    <xf numFmtId="164" fontId="3" fillId="0" borderId="1" xfId="0" applyNumberFormat="1" applyFont="1" applyFill="1" applyBorder="1" applyAlignment="1" applyProtection="1">
      <alignment horizontal="center" vertical="center" wrapText="1"/>
    </xf>
    <xf numFmtId="164" fontId="10" fillId="0" borderId="1" xfId="0" applyNumberFormat="1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4" fillId="0" borderId="0" xfId="0" applyFont="1" applyFill="1" applyAlignment="1" applyProtection="1">
      <alignment horizontal="right"/>
      <protection locked="0"/>
    </xf>
    <xf numFmtId="0" fontId="11" fillId="0" borderId="0" xfId="0" applyFont="1" applyAlignment="1" applyProtection="1">
      <alignment horizontal="left"/>
      <protection locked="0"/>
    </xf>
    <xf numFmtId="0" fontId="4" fillId="0" borderId="0" xfId="0" applyFont="1" applyBorder="1" applyAlignment="1" applyProtection="1">
      <alignment horizontal="left" wrapText="1"/>
      <protection locked="0"/>
    </xf>
    <xf numFmtId="0" fontId="4" fillId="0" borderId="0" xfId="0" applyFont="1" applyBorder="1" applyAlignment="1" applyProtection="1">
      <alignment horizontal="left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center" vertical="center" wrapText="1"/>
      <protection locked="0"/>
    </xf>
    <xf numFmtId="0" fontId="5" fillId="0" borderId="0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left" vertical="top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</xdr:colOff>
      <xdr:row>9</xdr:row>
      <xdr:rowOff>2164080</xdr:rowOff>
    </xdr:from>
    <xdr:to>
      <xdr:col>8</xdr:col>
      <xdr:colOff>1021080</xdr:colOff>
      <xdr:row>9</xdr:row>
      <xdr:rowOff>2606040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44A08566-17E5-421D-93E3-0D7D3BA893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94520" y="8869680"/>
          <a:ext cx="1013460" cy="441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41"/>
  <sheetViews>
    <sheetView tabSelected="1" zoomScaleNormal="100" workbookViewId="0">
      <selection activeCell="R7" sqref="R7"/>
    </sheetView>
  </sheetViews>
  <sheetFormatPr defaultColWidth="9.140625" defaultRowHeight="15" x14ac:dyDescent="0.25"/>
  <cols>
    <col min="1" max="1" width="4.7109375" style="1" customWidth="1"/>
    <col min="2" max="2" width="26.140625" style="2" customWidth="1"/>
    <col min="3" max="3" width="6" style="2" customWidth="1"/>
    <col min="4" max="4" width="6.140625" style="2" customWidth="1"/>
    <col min="5" max="5" width="15.42578125" style="2" customWidth="1"/>
    <col min="6" max="6" width="20" style="2" customWidth="1"/>
    <col min="7" max="7" width="18.28515625" style="2" customWidth="1"/>
    <col min="8" max="8" width="13.7109375" style="2" customWidth="1"/>
    <col min="9" max="9" width="10" style="2" customWidth="1"/>
    <col min="10" max="10" width="11.85546875" style="2" customWidth="1"/>
    <col min="11" max="11" width="13.140625" style="2" customWidth="1"/>
    <col min="12" max="12" width="12.140625" style="3" customWidth="1"/>
    <col min="13" max="13" width="12" style="3" customWidth="1"/>
    <col min="14" max="14" width="4.28515625" style="2" customWidth="1"/>
    <col min="15" max="15" width="3.7109375" style="2" customWidth="1"/>
    <col min="16" max="16" width="5.42578125" style="2" customWidth="1"/>
    <col min="17" max="17" width="5" style="2" customWidth="1"/>
    <col min="18" max="16384" width="9.140625" style="2"/>
  </cols>
  <sheetData>
    <row r="1" spans="1:16" x14ac:dyDescent="0.25">
      <c r="L1" s="8"/>
      <c r="M1" s="21" t="s">
        <v>19</v>
      </c>
      <c r="N1" s="21"/>
      <c r="O1" s="21"/>
      <c r="P1" s="21"/>
    </row>
    <row r="2" spans="1:16" x14ac:dyDescent="0.25">
      <c r="L2" s="21" t="s">
        <v>26</v>
      </c>
      <c r="M2" s="21"/>
      <c r="N2" s="21"/>
      <c r="O2" s="21"/>
      <c r="P2" s="21"/>
    </row>
    <row r="3" spans="1:16" x14ac:dyDescent="0.25">
      <c r="L3" s="21" t="s">
        <v>27</v>
      </c>
      <c r="M3" s="21"/>
      <c r="N3" s="21"/>
      <c r="O3" s="21"/>
      <c r="P3" s="21"/>
    </row>
    <row r="6" spans="1:16" ht="35.25" customHeight="1" x14ac:dyDescent="0.25">
      <c r="A6" s="28" t="s">
        <v>9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</row>
    <row r="7" spans="1:16" ht="26.25" customHeight="1" x14ac:dyDescent="0.25">
      <c r="A7" s="27" t="s">
        <v>24</v>
      </c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</row>
    <row r="8" spans="1:16" s="6" customFormat="1" ht="64.5" customHeight="1" x14ac:dyDescent="0.25">
      <c r="A8" s="29" t="s">
        <v>11</v>
      </c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</row>
    <row r="9" spans="1:16" s="6" customFormat="1" ht="16.5" customHeight="1" x14ac:dyDescent="0.25">
      <c r="A9" s="29" t="s">
        <v>12</v>
      </c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</row>
    <row r="10" spans="1:16" s="5" customFormat="1" ht="13.9" customHeight="1" x14ac:dyDescent="0.25">
      <c r="A10" s="30" t="s">
        <v>2</v>
      </c>
      <c r="B10" s="31" t="s">
        <v>14</v>
      </c>
      <c r="C10" s="30" t="s">
        <v>3</v>
      </c>
      <c r="D10" s="31" t="s">
        <v>8</v>
      </c>
      <c r="E10" s="25" t="s">
        <v>0</v>
      </c>
      <c r="F10" s="25"/>
      <c r="G10" s="25"/>
      <c r="H10" s="31" t="s">
        <v>5</v>
      </c>
      <c r="I10" s="31" t="s">
        <v>6</v>
      </c>
      <c r="J10" s="31" t="s">
        <v>13</v>
      </c>
      <c r="K10" s="30" t="s">
        <v>4</v>
      </c>
      <c r="L10" s="32" t="s">
        <v>7</v>
      </c>
      <c r="M10" s="32" t="s">
        <v>10</v>
      </c>
      <c r="N10" s="33" t="s">
        <v>16</v>
      </c>
      <c r="O10" s="33"/>
      <c r="P10" s="33"/>
    </row>
    <row r="11" spans="1:16" s="5" customFormat="1" ht="2.25" customHeight="1" x14ac:dyDescent="0.25">
      <c r="A11" s="30"/>
      <c r="B11" s="31"/>
      <c r="C11" s="30"/>
      <c r="D11" s="31"/>
      <c r="E11" s="25"/>
      <c r="F11" s="25"/>
      <c r="G11" s="25"/>
      <c r="H11" s="31"/>
      <c r="I11" s="31"/>
      <c r="J11" s="31"/>
      <c r="K11" s="30"/>
      <c r="L11" s="32"/>
      <c r="M11" s="32"/>
      <c r="N11" s="33"/>
      <c r="O11" s="33"/>
      <c r="P11" s="33"/>
    </row>
    <row r="12" spans="1:16" s="5" customFormat="1" ht="3.75" hidden="1" customHeight="1" x14ac:dyDescent="0.25">
      <c r="A12" s="30"/>
      <c r="B12" s="31"/>
      <c r="C12" s="30"/>
      <c r="D12" s="31"/>
      <c r="E12" s="25"/>
      <c r="F12" s="25"/>
      <c r="G12" s="25"/>
      <c r="H12" s="31"/>
      <c r="I12" s="31"/>
      <c r="J12" s="31"/>
      <c r="K12" s="30"/>
      <c r="L12" s="32"/>
      <c r="M12" s="32"/>
      <c r="N12" s="33"/>
      <c r="O12" s="33"/>
      <c r="P12" s="33"/>
    </row>
    <row r="13" spans="1:16" s="5" customFormat="1" ht="32.25" hidden="1" customHeight="1" x14ac:dyDescent="0.25">
      <c r="A13" s="30"/>
      <c r="B13" s="31"/>
      <c r="C13" s="30"/>
      <c r="D13" s="31"/>
      <c r="E13" s="25"/>
      <c r="F13" s="25"/>
      <c r="G13" s="25"/>
      <c r="H13" s="31"/>
      <c r="I13" s="31"/>
      <c r="J13" s="31"/>
      <c r="K13" s="30"/>
      <c r="L13" s="32"/>
      <c r="M13" s="32"/>
      <c r="N13" s="33"/>
      <c r="O13" s="33"/>
      <c r="P13" s="33"/>
    </row>
    <row r="14" spans="1:16" s="5" customFormat="1" x14ac:dyDescent="0.25">
      <c r="A14" s="30"/>
      <c r="B14" s="31"/>
      <c r="C14" s="30"/>
      <c r="D14" s="31"/>
      <c r="E14" s="25"/>
      <c r="F14" s="25"/>
      <c r="G14" s="25"/>
      <c r="H14" s="31"/>
      <c r="I14" s="31"/>
      <c r="J14" s="31"/>
      <c r="K14" s="30"/>
      <c r="L14" s="32"/>
      <c r="M14" s="32"/>
      <c r="N14" s="33"/>
      <c r="O14" s="33"/>
      <c r="P14" s="33"/>
    </row>
    <row r="15" spans="1:16" s="5" customFormat="1" ht="71.25" customHeight="1" x14ac:dyDescent="0.25">
      <c r="A15" s="30"/>
      <c r="B15" s="31"/>
      <c r="C15" s="30"/>
      <c r="D15" s="31"/>
      <c r="E15" s="9" t="s">
        <v>25</v>
      </c>
      <c r="F15" s="9" t="s">
        <v>22</v>
      </c>
      <c r="G15" s="9" t="s">
        <v>28</v>
      </c>
      <c r="H15" s="31"/>
      <c r="I15" s="31"/>
      <c r="J15" s="31"/>
      <c r="K15" s="30"/>
      <c r="L15" s="32"/>
      <c r="M15" s="32"/>
      <c r="N15" s="33"/>
      <c r="O15" s="33"/>
      <c r="P15" s="33"/>
    </row>
    <row r="16" spans="1:16" s="5" customFormat="1" ht="16.5" customHeight="1" x14ac:dyDescent="0.25">
      <c r="A16" s="30"/>
      <c r="B16" s="31"/>
      <c r="C16" s="30"/>
      <c r="D16" s="31"/>
      <c r="E16" s="32" t="s">
        <v>4</v>
      </c>
      <c r="F16" s="32"/>
      <c r="G16" s="32"/>
      <c r="H16" s="31"/>
      <c r="I16" s="31"/>
      <c r="J16" s="31"/>
      <c r="K16" s="30"/>
      <c r="L16" s="32"/>
      <c r="M16" s="32"/>
      <c r="N16" s="33"/>
      <c r="O16" s="33"/>
      <c r="P16" s="33"/>
    </row>
    <row r="17" spans="1:16" s="5" customFormat="1" ht="25.5" x14ac:dyDescent="0.25">
      <c r="A17" s="4" t="s">
        <v>1</v>
      </c>
      <c r="B17" s="10" t="s">
        <v>23</v>
      </c>
      <c r="C17" s="18" t="s">
        <v>21</v>
      </c>
      <c r="D17" s="15">
        <v>4</v>
      </c>
      <c r="E17" s="11">
        <v>124800</v>
      </c>
      <c r="F17" s="11">
        <v>145500</v>
      </c>
      <c r="G17" s="11">
        <v>131000</v>
      </c>
      <c r="H17" s="12">
        <f>ROUND(AVERAGE(E17:G17),2)</f>
        <v>133766.67000000001</v>
      </c>
      <c r="I17" s="12">
        <f>STDEV(E17:G17)</f>
        <v>10623.715608643397</v>
      </c>
      <c r="J17" s="13">
        <f>I17/H17*100</f>
        <v>7.9419750888942637</v>
      </c>
      <c r="K17" s="13">
        <f>H17</f>
        <v>133766.67000000001</v>
      </c>
      <c r="L17" s="14">
        <f>K17*D17</f>
        <v>535066.68000000005</v>
      </c>
      <c r="M17" s="14">
        <f>MIN(E17:G17)</f>
        <v>124800</v>
      </c>
      <c r="N17" s="19">
        <f>MIN(E17:G17)*D17</f>
        <v>499200</v>
      </c>
      <c r="O17" s="20"/>
      <c r="P17" s="20"/>
    </row>
    <row r="18" spans="1:16" s="7" customFormat="1" ht="22.5" customHeight="1" x14ac:dyDescent="0.2">
      <c r="A18" s="26" t="s">
        <v>15</v>
      </c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19">
        <f>SUM(N17:P17)</f>
        <v>499200</v>
      </c>
      <c r="O18" s="20"/>
      <c r="P18" s="20"/>
    </row>
    <row r="19" spans="1:16" s="5" customFormat="1" ht="42.75" customHeight="1" x14ac:dyDescent="0.25">
      <c r="A19" s="23" t="s">
        <v>17</v>
      </c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</row>
    <row r="21" spans="1:16" x14ac:dyDescent="0.25">
      <c r="A21" s="22" t="s">
        <v>18</v>
      </c>
      <c r="B21" s="22"/>
      <c r="C21" s="22"/>
      <c r="D21" s="17" t="s">
        <v>20</v>
      </c>
      <c r="E21" s="17"/>
      <c r="F21" s="16"/>
    </row>
    <row r="41" spans="21:21" x14ac:dyDescent="0.25">
      <c r="U41" s="2">
        <v>7</v>
      </c>
    </row>
  </sheetData>
  <sheetProtection formatCells="0" formatColumns="0" formatRows="0" insertColumns="0" insertRows="0" insertHyperlinks="0" deleteColumns="0" deleteRows="0" sort="0" autoFilter="0" pivotTables="0"/>
  <protectedRanges>
    <protectedRange password="DD4B" sqref="L2 L1:M1 C10:C17 L3:M1048576 H1:K1048576" name="Диапазон1"/>
  </protectedRanges>
  <mergeCells count="25">
    <mergeCell ref="C10:C16"/>
    <mergeCell ref="D10:D16"/>
    <mergeCell ref="N10:P16"/>
    <mergeCell ref="N17:P17"/>
    <mergeCell ref="J10:J16"/>
    <mergeCell ref="M10:M16"/>
    <mergeCell ref="K10:K16"/>
    <mergeCell ref="L10:L16"/>
    <mergeCell ref="H10:H16"/>
    <mergeCell ref="N18:P18"/>
    <mergeCell ref="M1:P1"/>
    <mergeCell ref="L2:P2"/>
    <mergeCell ref="L3:P3"/>
    <mergeCell ref="A21:C21"/>
    <mergeCell ref="A19:P19"/>
    <mergeCell ref="E10:G14"/>
    <mergeCell ref="A18:M18"/>
    <mergeCell ref="A7:P7"/>
    <mergeCell ref="A6:P6"/>
    <mergeCell ref="A8:P8"/>
    <mergeCell ref="A9:P9"/>
    <mergeCell ref="A10:A16"/>
    <mergeCell ref="B10:B16"/>
    <mergeCell ref="I10:I16"/>
    <mergeCell ref="E16:G16"/>
  </mergeCells>
  <pageMargins left="0.11811023622047245" right="0.11811023622047245" top="0.15748031496062992" bottom="0.15748031496062992" header="0.31496062992125984" footer="0.31496062992125984"/>
  <pageSetup paperSize="9" scale="64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G24" sqref="G24"/>
    </sheetView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Гена</dc:creator>
  <cp:lastModifiedBy>User</cp:lastModifiedBy>
  <cp:lastPrinted>2026-07-01T06:14:10Z</cp:lastPrinted>
  <dcterms:created xsi:type="dcterms:W3CDTF">2015-02-16T15:55:24Z</dcterms:created>
  <dcterms:modified xsi:type="dcterms:W3CDTF">2026-07-01T06:17:46Z</dcterms:modified>
</cp:coreProperties>
</file>