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редложение 2" sheetId="5" r:id="rId1"/>
  </sheets>
  <calcPr calcId="144525"/>
</workbook>
</file>

<file path=xl/calcChain.xml><?xml version="1.0" encoding="utf-8"?>
<calcChain xmlns="http://schemas.openxmlformats.org/spreadsheetml/2006/main">
  <c r="N6" i="5" l="1"/>
  <c r="M6" i="5"/>
  <c r="L6" i="5"/>
  <c r="O29" i="5"/>
  <c r="O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H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L7" i="5"/>
  <c r="O7" i="5" s="1"/>
  <c r="L8" i="5"/>
  <c r="O8" i="5" s="1"/>
  <c r="L9" i="5"/>
  <c r="O9" i="5" s="1"/>
  <c r="L10" i="5"/>
  <c r="O10" i="5" s="1"/>
  <c r="L11" i="5"/>
  <c r="O11" i="5" s="1"/>
  <c r="L12" i="5"/>
  <c r="O12" i="5" s="1"/>
  <c r="L13" i="5"/>
  <c r="O13" i="5" s="1"/>
  <c r="L14" i="5"/>
  <c r="O14" i="5" s="1"/>
  <c r="L15" i="5"/>
  <c r="O15" i="5" s="1"/>
  <c r="L16" i="5"/>
  <c r="O16" i="5" s="1"/>
  <c r="L17" i="5"/>
  <c r="O17" i="5" s="1"/>
  <c r="L18" i="5"/>
  <c r="O18" i="5" s="1"/>
  <c r="L19" i="5"/>
  <c r="O19" i="5" s="1"/>
  <c r="L20" i="5"/>
  <c r="O20" i="5" s="1"/>
  <c r="L21" i="5"/>
  <c r="O21" i="5" s="1"/>
  <c r="L22" i="5"/>
  <c r="O22" i="5" s="1"/>
  <c r="L23" i="5"/>
  <c r="O23" i="5" s="1"/>
  <c r="L24" i="5"/>
  <c r="O24" i="5" s="1"/>
  <c r="L25" i="5"/>
  <c r="O25" i="5" s="1"/>
  <c r="L26" i="5"/>
  <c r="O26" i="5" s="1"/>
  <c r="L27" i="5"/>
  <c r="O27" i="5" s="1"/>
  <c r="L28" i="5"/>
  <c r="O28" i="5" s="1"/>
  <c r="E28" i="5" l="1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K28" i="5" l="1"/>
  <c r="K27" i="5" l="1"/>
  <c r="K26" i="5" l="1"/>
  <c r="K25" i="5" l="1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</calcChain>
</file>

<file path=xl/sharedStrings.xml><?xml version="1.0" encoding="utf-8"?>
<sst xmlns="http://schemas.openxmlformats.org/spreadsheetml/2006/main" count="45" uniqueCount="37">
  <si>
    <t>Ремувка Bibilot ( белая)</t>
  </si>
  <si>
    <t>набор цветных карандашей Pencilvania Middle</t>
  </si>
  <si>
    <t>набор цветных карандашей с блокнотом Pencilvania Treveler</t>
  </si>
  <si>
    <t>бутылка gulp</t>
  </si>
  <si>
    <t>Бейсболка зеленая с логотипом</t>
  </si>
  <si>
    <t>Холщовая сумка Optima (бежевая)</t>
  </si>
  <si>
    <t>Рюкзак New Elemetn зеленый</t>
  </si>
  <si>
    <t>Ремувка Bibilot (зеленая)</t>
  </si>
  <si>
    <t>набор восковых мелков Pencilvania WAX</t>
  </si>
  <si>
    <t>Термокружка (белая)</t>
  </si>
  <si>
    <t>Термокружка (зеленая)</t>
  </si>
  <si>
    <t>ланч-бокс Meal бежевый</t>
  </si>
  <si>
    <t>Бейсболка белая с лготипом</t>
  </si>
  <si>
    <t>Рубашка полло женская зеленая</t>
  </si>
  <si>
    <t>Рубашка полло женская белая</t>
  </si>
  <si>
    <t>Рубашка полло мужская белая</t>
  </si>
  <si>
    <t>Рубашка полло мужская зеленая</t>
  </si>
  <si>
    <t>Изготовление значка из металла 38мм</t>
  </si>
  <si>
    <t>Флаг белый с  Логотипом</t>
  </si>
  <si>
    <t>№ п/п</t>
  </si>
  <si>
    <t>наименование</t>
  </si>
  <si>
    <t>количество экземпляров (шт)</t>
  </si>
  <si>
    <t>цена(руб)</t>
  </si>
  <si>
    <t>Сумма(руб)</t>
  </si>
  <si>
    <t>Футболка для волонтеров "Волонтер заповедника Белогорье"</t>
  </si>
  <si>
    <t>Ручка шариковая белая</t>
  </si>
  <si>
    <t xml:space="preserve">Обоснование и расчет начальной (максимальной) цены контракта </t>
  </si>
  <si>
    <t>ИКЗ 261310301018031030100100190000000244</t>
  </si>
  <si>
    <t>Средняя цена за 1 ед., ТРУ Руб</t>
  </si>
  <si>
    <t>Среднее квадратичное отклонение</t>
  </si>
  <si>
    <t>Коэффициент вариации</t>
  </si>
  <si>
    <t>Начальная (максимальная)  цена контракта</t>
  </si>
  <si>
    <t>Коммерческое предложение № 1</t>
  </si>
  <si>
    <t>Коммерческое предложение № 2</t>
  </si>
  <si>
    <t>Коммерческое предложение № 3</t>
  </si>
  <si>
    <t xml:space="preserve">Основные характеристики объекта закупки: Закупка сувенирной продукции 
Используемый метод определения НМЦК с обоснованием: Начальная (максимальная) цена услуги определена методом сопоставимых рыночных цен (анализа рынка) на основании коммерческих предложений Исполнителей, полученных по запросу Заказчика.
Расчет НМЦК представлен в таблице, составленной на основании коммерческих предложений  по ценовой информации троих  потенциальных Исполнителей.
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</si>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</sst>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/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zoomScaleNormal="100" workbookViewId="0">
      <selection activeCell="M23" sqref="M23"/>
    </sheetView>
  </sheetViews>
  <sheetFormatPr defaultRowHeight="15" x14ac:dyDescent="0.25"/>
  <cols>
    <col min="2" max="2" width="42" customWidth="1"/>
    <col min="3" max="11" width="12.7109375" customWidth="1"/>
    <col min="12" max="12" width="14.28515625" style="2" customWidth="1"/>
    <col min="13" max="13" width="13.140625" style="2" customWidth="1"/>
    <col min="14" max="14" width="14.28515625" style="6" customWidth="1"/>
    <col min="15" max="15" width="19" style="2" customWidth="1"/>
    <col min="16" max="16" width="9.140625" style="1"/>
  </cols>
  <sheetData>
    <row r="1" spans="1:15" ht="27.75" customHeight="1" x14ac:dyDescent="0.25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8" customHeight="1" x14ac:dyDescent="0.25">
      <c r="B2" s="5" t="s">
        <v>27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83.25" customHeight="1" x14ac:dyDescent="0.25">
      <c r="A3" s="22" t="s">
        <v>35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33" customHeight="1" x14ac:dyDescent="0.25">
      <c r="A4" s="14" t="s">
        <v>19</v>
      </c>
      <c r="B4" s="15" t="s">
        <v>20</v>
      </c>
      <c r="C4" s="12" t="s">
        <v>32</v>
      </c>
      <c r="D4" s="13"/>
      <c r="E4" s="13"/>
      <c r="F4" s="12" t="s">
        <v>33</v>
      </c>
      <c r="G4" s="13"/>
      <c r="H4" s="13"/>
      <c r="I4" s="12" t="s">
        <v>34</v>
      </c>
      <c r="J4" s="13"/>
      <c r="K4" s="13"/>
      <c r="L4" s="18" t="s">
        <v>28</v>
      </c>
      <c r="M4" s="18" t="s">
        <v>29</v>
      </c>
      <c r="N4" s="20" t="s">
        <v>30</v>
      </c>
      <c r="O4" s="18" t="s">
        <v>31</v>
      </c>
    </row>
    <row r="5" spans="1:15" ht="38.25" x14ac:dyDescent="0.25">
      <c r="A5" s="17"/>
      <c r="B5" s="16"/>
      <c r="C5" s="7" t="s">
        <v>21</v>
      </c>
      <c r="D5" s="7" t="s">
        <v>22</v>
      </c>
      <c r="E5" s="7" t="s">
        <v>23</v>
      </c>
      <c r="F5" s="7" t="s">
        <v>21</v>
      </c>
      <c r="G5" s="7" t="s">
        <v>22</v>
      </c>
      <c r="H5" s="7" t="s">
        <v>23</v>
      </c>
      <c r="I5" s="7" t="s">
        <v>21</v>
      </c>
      <c r="J5" s="7" t="s">
        <v>22</v>
      </c>
      <c r="K5" s="7" t="s">
        <v>23</v>
      </c>
      <c r="L5" s="19"/>
      <c r="M5" s="19"/>
      <c r="N5" s="21"/>
      <c r="O5" s="19"/>
    </row>
    <row r="6" spans="1:15" ht="15.75" customHeight="1" x14ac:dyDescent="0.25">
      <c r="A6" s="8">
        <v>1</v>
      </c>
      <c r="B6" s="8" t="s">
        <v>6</v>
      </c>
      <c r="C6" s="8">
        <v>30</v>
      </c>
      <c r="D6" s="8">
        <v>190</v>
      </c>
      <c r="E6" s="8">
        <f>C6*D6</f>
        <v>5700</v>
      </c>
      <c r="F6" s="8">
        <v>30</v>
      </c>
      <c r="G6" s="8">
        <v>170</v>
      </c>
      <c r="H6" s="8">
        <f>F6*G6</f>
        <v>5100</v>
      </c>
      <c r="I6" s="8">
        <v>30</v>
      </c>
      <c r="J6" s="8">
        <v>180</v>
      </c>
      <c r="K6" s="8">
        <f>I6*J6</f>
        <v>5400</v>
      </c>
      <c r="L6" s="9">
        <f>(D6+G6+J6)/3</f>
        <v>180</v>
      </c>
      <c r="M6" s="10">
        <f>AVEDEV(D6,G6,J6)</f>
        <v>6.666666666666667</v>
      </c>
      <c r="N6" s="10">
        <f>M6/L6*100</f>
        <v>3.7037037037037042</v>
      </c>
      <c r="O6" s="11">
        <f>L6*I6</f>
        <v>5400</v>
      </c>
    </row>
    <row r="7" spans="1:15" ht="15.75" x14ac:dyDescent="0.25">
      <c r="A7" s="8">
        <v>2</v>
      </c>
      <c r="B7" s="8" t="s">
        <v>6</v>
      </c>
      <c r="C7" s="8">
        <v>30</v>
      </c>
      <c r="D7" s="8">
        <v>190</v>
      </c>
      <c r="E7" s="8">
        <f t="shared" ref="E7:E28" si="0">C7*D7</f>
        <v>5700</v>
      </c>
      <c r="F7" s="8">
        <v>30</v>
      </c>
      <c r="G7" s="8">
        <v>170</v>
      </c>
      <c r="H7" s="8">
        <f>F7*G7</f>
        <v>5100</v>
      </c>
      <c r="I7" s="8">
        <v>30</v>
      </c>
      <c r="J7" s="8">
        <v>180</v>
      </c>
      <c r="K7" s="8">
        <f>I7*J7</f>
        <v>5400</v>
      </c>
      <c r="L7" s="9">
        <f>(D7+G7+J7)/3</f>
        <v>180</v>
      </c>
      <c r="M7" s="10">
        <f>AVEDEV(D7,G7,J7)</f>
        <v>6.666666666666667</v>
      </c>
      <c r="N7" s="10">
        <f t="shared" ref="N7:N28" si="1">M7/L7*100</f>
        <v>3.7037037037037042</v>
      </c>
      <c r="O7" s="9">
        <f>I7*L7</f>
        <v>5400</v>
      </c>
    </row>
    <row r="8" spans="1:15" ht="15.75" x14ac:dyDescent="0.25">
      <c r="A8" s="8">
        <v>3</v>
      </c>
      <c r="B8" s="8" t="s">
        <v>5</v>
      </c>
      <c r="C8" s="8">
        <v>30</v>
      </c>
      <c r="D8" s="8">
        <v>240</v>
      </c>
      <c r="E8" s="8">
        <f t="shared" si="0"/>
        <v>7200</v>
      </c>
      <c r="F8" s="8">
        <v>30</v>
      </c>
      <c r="G8" s="8">
        <v>220</v>
      </c>
      <c r="H8" s="8">
        <f>F8*G8</f>
        <v>6600</v>
      </c>
      <c r="I8" s="8">
        <v>30</v>
      </c>
      <c r="J8" s="8">
        <v>230</v>
      </c>
      <c r="K8" s="8">
        <f>I8*J8</f>
        <v>6900</v>
      </c>
      <c r="L8" s="9">
        <f>(D8+G8+J8)/3</f>
        <v>230</v>
      </c>
      <c r="M8" s="10">
        <f>AVEDEV(D8,G8,J8)</f>
        <v>6.666666666666667</v>
      </c>
      <c r="N8" s="10">
        <f t="shared" si="1"/>
        <v>2.8985507246376812</v>
      </c>
      <c r="O8" s="9">
        <f>I8*L8</f>
        <v>6900</v>
      </c>
    </row>
    <row r="9" spans="1:15" ht="15.75" x14ac:dyDescent="0.25">
      <c r="A9" s="8">
        <v>4</v>
      </c>
      <c r="B9" s="8" t="s">
        <v>5</v>
      </c>
      <c r="C9" s="8">
        <v>30</v>
      </c>
      <c r="D9" s="8">
        <v>240</v>
      </c>
      <c r="E9" s="8">
        <f t="shared" si="0"/>
        <v>7200</v>
      </c>
      <c r="F9" s="8">
        <v>30</v>
      </c>
      <c r="G9" s="8">
        <v>220</v>
      </c>
      <c r="H9" s="8">
        <f>F9*G9</f>
        <v>6600</v>
      </c>
      <c r="I9" s="8">
        <v>30</v>
      </c>
      <c r="J9" s="8">
        <v>230</v>
      </c>
      <c r="K9" s="8">
        <f>I9*J9</f>
        <v>6900</v>
      </c>
      <c r="L9" s="9">
        <f>(D9+G9+J9)/3</f>
        <v>230</v>
      </c>
      <c r="M9" s="10">
        <f>AVEDEV(D9,G9,J9)</f>
        <v>6.666666666666667</v>
      </c>
      <c r="N9" s="10">
        <f t="shared" si="1"/>
        <v>2.8985507246376812</v>
      </c>
      <c r="O9" s="9">
        <f>I9*L9</f>
        <v>6900</v>
      </c>
    </row>
    <row r="10" spans="1:15" ht="15.75" x14ac:dyDescent="0.25">
      <c r="A10" s="8">
        <v>5</v>
      </c>
      <c r="B10" s="8" t="s">
        <v>7</v>
      </c>
      <c r="C10" s="8">
        <v>30</v>
      </c>
      <c r="D10" s="8">
        <v>140</v>
      </c>
      <c r="E10" s="8">
        <f t="shared" si="0"/>
        <v>4200</v>
      </c>
      <c r="F10" s="8">
        <v>30</v>
      </c>
      <c r="G10" s="8">
        <v>120</v>
      </c>
      <c r="H10" s="8">
        <f>F10*G10</f>
        <v>3600</v>
      </c>
      <c r="I10" s="8">
        <v>30</v>
      </c>
      <c r="J10" s="8">
        <v>130</v>
      </c>
      <c r="K10" s="8">
        <f>I10*J10</f>
        <v>3900</v>
      </c>
      <c r="L10" s="9">
        <f>(D10+G10+J10)/3</f>
        <v>130</v>
      </c>
      <c r="M10" s="10">
        <f>AVEDEV(D10,G10,J10)</f>
        <v>6.666666666666667</v>
      </c>
      <c r="N10" s="10">
        <f t="shared" si="1"/>
        <v>5.1282051282051286</v>
      </c>
      <c r="O10" s="9">
        <f>I10*L10</f>
        <v>3900</v>
      </c>
    </row>
    <row r="11" spans="1:15" ht="15.75" x14ac:dyDescent="0.25">
      <c r="A11" s="8">
        <v>6</v>
      </c>
      <c r="B11" s="8" t="s">
        <v>0</v>
      </c>
      <c r="C11" s="8">
        <v>30</v>
      </c>
      <c r="D11" s="8">
        <v>140</v>
      </c>
      <c r="E11" s="8">
        <f t="shared" si="0"/>
        <v>4200</v>
      </c>
      <c r="F11" s="8">
        <v>30</v>
      </c>
      <c r="G11" s="8">
        <v>120</v>
      </c>
      <c r="H11" s="8">
        <f>F11*G11</f>
        <v>3600</v>
      </c>
      <c r="I11" s="8">
        <v>30</v>
      </c>
      <c r="J11" s="8">
        <v>130</v>
      </c>
      <c r="K11" s="8">
        <f>I11*J11</f>
        <v>3900</v>
      </c>
      <c r="L11" s="9">
        <f>(D11+G11+J11)/3</f>
        <v>130</v>
      </c>
      <c r="M11" s="10">
        <f>AVEDEV(D11,G11,J11)</f>
        <v>6.666666666666667</v>
      </c>
      <c r="N11" s="10">
        <f t="shared" si="1"/>
        <v>5.1282051282051286</v>
      </c>
      <c r="O11" s="9">
        <f>I11*L11</f>
        <v>3900</v>
      </c>
    </row>
    <row r="12" spans="1:15" ht="31.5" x14ac:dyDescent="0.25">
      <c r="A12" s="8">
        <v>7</v>
      </c>
      <c r="B12" s="8" t="s">
        <v>1</v>
      </c>
      <c r="C12" s="8">
        <v>50</v>
      </c>
      <c r="D12" s="8">
        <v>130</v>
      </c>
      <c r="E12" s="8">
        <f t="shared" si="0"/>
        <v>6500</v>
      </c>
      <c r="F12" s="8">
        <v>50</v>
      </c>
      <c r="G12" s="8">
        <v>110</v>
      </c>
      <c r="H12" s="8">
        <f>F12*G12</f>
        <v>5500</v>
      </c>
      <c r="I12" s="8">
        <v>50</v>
      </c>
      <c r="J12" s="8">
        <v>120</v>
      </c>
      <c r="K12" s="8">
        <f>I12*J12</f>
        <v>6000</v>
      </c>
      <c r="L12" s="9">
        <f>(D12+G12+J12)/3</f>
        <v>120</v>
      </c>
      <c r="M12" s="10">
        <f>AVEDEV(D12,G12,J12)</f>
        <v>6.666666666666667</v>
      </c>
      <c r="N12" s="10">
        <f t="shared" si="1"/>
        <v>5.5555555555555562</v>
      </c>
      <c r="O12" s="9">
        <f>I12*L12</f>
        <v>6000</v>
      </c>
    </row>
    <row r="13" spans="1:15" ht="31.5" x14ac:dyDescent="0.25">
      <c r="A13" s="8">
        <v>8</v>
      </c>
      <c r="B13" s="8" t="s">
        <v>2</v>
      </c>
      <c r="C13" s="8">
        <v>50</v>
      </c>
      <c r="D13" s="8">
        <v>210</v>
      </c>
      <c r="E13" s="8">
        <f t="shared" si="0"/>
        <v>10500</v>
      </c>
      <c r="F13" s="8">
        <v>50</v>
      </c>
      <c r="G13" s="8">
        <v>190</v>
      </c>
      <c r="H13" s="8">
        <f>F13*G13</f>
        <v>9500</v>
      </c>
      <c r="I13" s="8">
        <v>50</v>
      </c>
      <c r="J13" s="8">
        <v>200</v>
      </c>
      <c r="K13" s="8">
        <f>I13*J13</f>
        <v>10000</v>
      </c>
      <c r="L13" s="9">
        <f>(D13+G13+J13)/3</f>
        <v>200</v>
      </c>
      <c r="M13" s="10">
        <f>AVEDEV(D13,G13,J13)</f>
        <v>6.666666666666667</v>
      </c>
      <c r="N13" s="10">
        <f t="shared" si="1"/>
        <v>3.3333333333333335</v>
      </c>
      <c r="O13" s="9">
        <f>I13*L13</f>
        <v>10000</v>
      </c>
    </row>
    <row r="14" spans="1:15" ht="15.75" x14ac:dyDescent="0.25">
      <c r="A14" s="8">
        <v>9</v>
      </c>
      <c r="B14" s="8" t="s">
        <v>8</v>
      </c>
      <c r="C14" s="8">
        <v>50</v>
      </c>
      <c r="D14" s="8">
        <v>80</v>
      </c>
      <c r="E14" s="8">
        <f t="shared" si="0"/>
        <v>4000</v>
      </c>
      <c r="F14" s="8">
        <v>50</v>
      </c>
      <c r="G14" s="8">
        <v>60</v>
      </c>
      <c r="H14" s="8">
        <f>F14*G14</f>
        <v>3000</v>
      </c>
      <c r="I14" s="8">
        <v>50</v>
      </c>
      <c r="J14" s="8">
        <v>70</v>
      </c>
      <c r="K14" s="8">
        <f>I14*J14</f>
        <v>3500</v>
      </c>
      <c r="L14" s="9">
        <f>(D14+G14+J14)/3</f>
        <v>70</v>
      </c>
      <c r="M14" s="10">
        <f>AVEDEV(D14,G14,J14)</f>
        <v>6.666666666666667</v>
      </c>
      <c r="N14" s="10">
        <f t="shared" si="1"/>
        <v>9.5238095238095255</v>
      </c>
      <c r="O14" s="9">
        <f>I14*L14</f>
        <v>3500</v>
      </c>
    </row>
    <row r="15" spans="1:15" ht="15.75" x14ac:dyDescent="0.25">
      <c r="A15" s="8">
        <v>10</v>
      </c>
      <c r="B15" s="8" t="s">
        <v>9</v>
      </c>
      <c r="C15" s="8">
        <v>15</v>
      </c>
      <c r="D15" s="8">
        <v>430</v>
      </c>
      <c r="E15" s="8">
        <f t="shared" si="0"/>
        <v>6450</v>
      </c>
      <c r="F15" s="8">
        <v>15</v>
      </c>
      <c r="G15" s="8">
        <v>410</v>
      </c>
      <c r="H15" s="8">
        <f>F15*G15</f>
        <v>6150</v>
      </c>
      <c r="I15" s="8">
        <v>15</v>
      </c>
      <c r="J15" s="8">
        <v>420</v>
      </c>
      <c r="K15" s="8">
        <f>I15*J15</f>
        <v>6300</v>
      </c>
      <c r="L15" s="9">
        <f>(D15+G15+J15)/3</f>
        <v>420</v>
      </c>
      <c r="M15" s="10">
        <f>AVEDEV(D15,G15,J15)</f>
        <v>6.666666666666667</v>
      </c>
      <c r="N15" s="10">
        <f t="shared" si="1"/>
        <v>1.5873015873015872</v>
      </c>
      <c r="O15" s="9">
        <f>I15*L15</f>
        <v>6300</v>
      </c>
    </row>
    <row r="16" spans="1:15" ht="15.75" x14ac:dyDescent="0.25">
      <c r="A16" s="8">
        <v>11</v>
      </c>
      <c r="B16" s="8" t="s">
        <v>10</v>
      </c>
      <c r="C16" s="8">
        <v>15</v>
      </c>
      <c r="D16" s="8">
        <v>430</v>
      </c>
      <c r="E16" s="8">
        <f t="shared" si="0"/>
        <v>6450</v>
      </c>
      <c r="F16" s="8">
        <v>15</v>
      </c>
      <c r="G16" s="8">
        <v>410</v>
      </c>
      <c r="H16" s="8">
        <f>F16*G16</f>
        <v>6150</v>
      </c>
      <c r="I16" s="8">
        <v>15</v>
      </c>
      <c r="J16" s="8">
        <v>420</v>
      </c>
      <c r="K16" s="8">
        <f>I16*J16</f>
        <v>6300</v>
      </c>
      <c r="L16" s="9">
        <f>(D16+G16+J16)/3</f>
        <v>420</v>
      </c>
      <c r="M16" s="10">
        <f>AVEDEV(D16,G16,J16)</f>
        <v>6.666666666666667</v>
      </c>
      <c r="N16" s="10">
        <f t="shared" si="1"/>
        <v>1.5873015873015872</v>
      </c>
      <c r="O16" s="9">
        <f>I16*L16</f>
        <v>6300</v>
      </c>
    </row>
    <row r="17" spans="1:15" ht="15.75" x14ac:dyDescent="0.25">
      <c r="A17" s="8">
        <v>12</v>
      </c>
      <c r="B17" s="8" t="s">
        <v>11</v>
      </c>
      <c r="C17" s="8">
        <v>30</v>
      </c>
      <c r="D17" s="8">
        <v>440</v>
      </c>
      <c r="E17" s="8">
        <f t="shared" si="0"/>
        <v>13200</v>
      </c>
      <c r="F17" s="8">
        <v>30</v>
      </c>
      <c r="G17" s="8">
        <v>420</v>
      </c>
      <c r="H17" s="8">
        <f>F17*G17</f>
        <v>12600</v>
      </c>
      <c r="I17" s="8">
        <v>30</v>
      </c>
      <c r="J17" s="8">
        <v>430</v>
      </c>
      <c r="K17" s="8">
        <f>I17*J17</f>
        <v>12900</v>
      </c>
      <c r="L17" s="9">
        <f>(D17+G17+J17)/3</f>
        <v>430</v>
      </c>
      <c r="M17" s="10">
        <f>AVEDEV(D17,G17,J17)</f>
        <v>6.666666666666667</v>
      </c>
      <c r="N17" s="10">
        <f t="shared" si="1"/>
        <v>1.5503875968992249</v>
      </c>
      <c r="O17" s="9">
        <f>I17*L17</f>
        <v>12900</v>
      </c>
    </row>
    <row r="18" spans="1:15" ht="15.75" x14ac:dyDescent="0.25">
      <c r="A18" s="8">
        <v>13</v>
      </c>
      <c r="B18" s="8" t="s">
        <v>3</v>
      </c>
      <c r="C18" s="8">
        <v>30</v>
      </c>
      <c r="D18" s="8">
        <v>280</v>
      </c>
      <c r="E18" s="8">
        <f t="shared" si="0"/>
        <v>8400</v>
      </c>
      <c r="F18" s="8">
        <v>30</v>
      </c>
      <c r="G18" s="8">
        <v>260</v>
      </c>
      <c r="H18" s="8">
        <f>F18*G18</f>
        <v>7800</v>
      </c>
      <c r="I18" s="8">
        <v>30</v>
      </c>
      <c r="J18" s="8">
        <v>270</v>
      </c>
      <c r="K18" s="8">
        <f>I18*J18</f>
        <v>8100</v>
      </c>
      <c r="L18" s="9">
        <f>(D18+G18+J18)/3</f>
        <v>270</v>
      </c>
      <c r="M18" s="10">
        <f>AVEDEV(D18,G18,J18)</f>
        <v>6.666666666666667</v>
      </c>
      <c r="N18" s="10">
        <f t="shared" si="1"/>
        <v>2.4691358024691361</v>
      </c>
      <c r="O18" s="9">
        <f>I18*L18</f>
        <v>8100</v>
      </c>
    </row>
    <row r="19" spans="1:15" ht="15.75" x14ac:dyDescent="0.25">
      <c r="A19" s="8">
        <v>14</v>
      </c>
      <c r="B19" s="8" t="s">
        <v>12</v>
      </c>
      <c r="C19" s="8">
        <v>25</v>
      </c>
      <c r="D19" s="8">
        <v>560</v>
      </c>
      <c r="E19" s="8">
        <f t="shared" si="0"/>
        <v>14000</v>
      </c>
      <c r="F19" s="8">
        <v>25</v>
      </c>
      <c r="G19" s="8">
        <v>540</v>
      </c>
      <c r="H19" s="8">
        <f>F19*G19</f>
        <v>13500</v>
      </c>
      <c r="I19" s="8">
        <v>25</v>
      </c>
      <c r="J19" s="8">
        <v>550</v>
      </c>
      <c r="K19" s="8">
        <f>I19*J19</f>
        <v>13750</v>
      </c>
      <c r="L19" s="9">
        <f>(D19+G19+J19)/3</f>
        <v>550</v>
      </c>
      <c r="M19" s="10">
        <f>AVEDEV(D19,G19,J19)</f>
        <v>6.666666666666667</v>
      </c>
      <c r="N19" s="10">
        <f t="shared" si="1"/>
        <v>1.2121212121212122</v>
      </c>
      <c r="O19" s="9">
        <f>I19*L19</f>
        <v>13750</v>
      </c>
    </row>
    <row r="20" spans="1:15" ht="15.75" x14ac:dyDescent="0.25">
      <c r="A20" s="8">
        <v>15</v>
      </c>
      <c r="B20" s="8" t="s">
        <v>4</v>
      </c>
      <c r="C20" s="8">
        <v>25</v>
      </c>
      <c r="D20" s="8">
        <v>560</v>
      </c>
      <c r="E20" s="8">
        <f t="shared" si="0"/>
        <v>14000</v>
      </c>
      <c r="F20" s="8">
        <v>25</v>
      </c>
      <c r="G20" s="8">
        <v>540</v>
      </c>
      <c r="H20" s="8">
        <f>F20*G20</f>
        <v>13500</v>
      </c>
      <c r="I20" s="8">
        <v>25</v>
      </c>
      <c r="J20" s="8">
        <v>550</v>
      </c>
      <c r="K20" s="8">
        <f>I20*J20</f>
        <v>13750</v>
      </c>
      <c r="L20" s="9">
        <f>(D20+G20+J20)/3</f>
        <v>550</v>
      </c>
      <c r="M20" s="10">
        <f>AVEDEV(D20,G20,J20)</f>
        <v>6.666666666666667</v>
      </c>
      <c r="N20" s="10">
        <f t="shared" si="1"/>
        <v>1.2121212121212122</v>
      </c>
      <c r="O20" s="9">
        <f>I20*L20</f>
        <v>13750</v>
      </c>
    </row>
    <row r="21" spans="1:15" ht="15.75" x14ac:dyDescent="0.25">
      <c r="A21" s="8">
        <v>16</v>
      </c>
      <c r="B21" s="8" t="s">
        <v>13</v>
      </c>
      <c r="C21" s="8">
        <v>10</v>
      </c>
      <c r="D21" s="8">
        <v>1200</v>
      </c>
      <c r="E21" s="8">
        <f t="shared" si="0"/>
        <v>12000</v>
      </c>
      <c r="F21" s="8">
        <v>10</v>
      </c>
      <c r="G21" s="8">
        <v>1000</v>
      </c>
      <c r="H21" s="8">
        <f>F21*G21</f>
        <v>10000</v>
      </c>
      <c r="I21" s="8">
        <v>10</v>
      </c>
      <c r="J21" s="8">
        <v>1100</v>
      </c>
      <c r="K21" s="8">
        <f>I21*J21</f>
        <v>11000</v>
      </c>
      <c r="L21" s="9">
        <f>(D21+G21+J21)/3</f>
        <v>1100</v>
      </c>
      <c r="M21" s="10">
        <f>AVEDEV(D21,G21,J21)</f>
        <v>66.666666666666671</v>
      </c>
      <c r="N21" s="10">
        <f t="shared" si="1"/>
        <v>6.0606060606060606</v>
      </c>
      <c r="O21" s="9">
        <f>I21*L21</f>
        <v>11000</v>
      </c>
    </row>
    <row r="22" spans="1:15" ht="15.75" x14ac:dyDescent="0.25">
      <c r="A22" s="8">
        <v>17</v>
      </c>
      <c r="B22" s="8" t="s">
        <v>14</v>
      </c>
      <c r="C22" s="8">
        <v>10</v>
      </c>
      <c r="D22" s="8">
        <v>1200</v>
      </c>
      <c r="E22" s="8">
        <f t="shared" si="0"/>
        <v>12000</v>
      </c>
      <c r="F22" s="8">
        <v>10</v>
      </c>
      <c r="G22" s="8">
        <v>1000</v>
      </c>
      <c r="H22" s="8">
        <f>F22*G22</f>
        <v>10000</v>
      </c>
      <c r="I22" s="8">
        <v>10</v>
      </c>
      <c r="J22" s="8">
        <v>1100</v>
      </c>
      <c r="K22" s="8">
        <f>I22*J22</f>
        <v>11000</v>
      </c>
      <c r="L22" s="9">
        <f>(D22+G22+J22)/3</f>
        <v>1100</v>
      </c>
      <c r="M22" s="10">
        <f>AVEDEV(D22,G22,J22)</f>
        <v>66.666666666666671</v>
      </c>
      <c r="N22" s="10">
        <f t="shared" si="1"/>
        <v>6.0606060606060606</v>
      </c>
      <c r="O22" s="9">
        <f>I22*L22</f>
        <v>11000</v>
      </c>
    </row>
    <row r="23" spans="1:15" ht="15.75" x14ac:dyDescent="0.25">
      <c r="A23" s="8">
        <v>18</v>
      </c>
      <c r="B23" s="8" t="s">
        <v>15</v>
      </c>
      <c r="C23" s="8">
        <v>20</v>
      </c>
      <c r="D23" s="8">
        <v>1200</v>
      </c>
      <c r="E23" s="8">
        <f t="shared" si="0"/>
        <v>24000</v>
      </c>
      <c r="F23" s="8">
        <v>20</v>
      </c>
      <c r="G23" s="8">
        <v>1000</v>
      </c>
      <c r="H23" s="8">
        <f>F23*G23</f>
        <v>20000</v>
      </c>
      <c r="I23" s="8">
        <v>20</v>
      </c>
      <c r="J23" s="8">
        <v>1100</v>
      </c>
      <c r="K23" s="8">
        <f>I23*J23</f>
        <v>22000</v>
      </c>
      <c r="L23" s="9">
        <f>(D23+G23+J23)/3</f>
        <v>1100</v>
      </c>
      <c r="M23" s="10">
        <f>AVEDEV(D23,G23,J23)</f>
        <v>66.666666666666671</v>
      </c>
      <c r="N23" s="10">
        <f t="shared" si="1"/>
        <v>6.0606060606060606</v>
      </c>
      <c r="O23" s="9">
        <f>I23*L23</f>
        <v>22000</v>
      </c>
    </row>
    <row r="24" spans="1:15" ht="15.75" x14ac:dyDescent="0.25">
      <c r="A24" s="8">
        <v>19</v>
      </c>
      <c r="B24" s="8" t="s">
        <v>16</v>
      </c>
      <c r="C24" s="8">
        <v>20</v>
      </c>
      <c r="D24" s="8">
        <v>1200</v>
      </c>
      <c r="E24" s="8">
        <f t="shared" si="0"/>
        <v>24000</v>
      </c>
      <c r="F24" s="8">
        <v>20</v>
      </c>
      <c r="G24" s="8">
        <v>1000</v>
      </c>
      <c r="H24" s="8">
        <f>F24*G24</f>
        <v>20000</v>
      </c>
      <c r="I24" s="8">
        <v>20</v>
      </c>
      <c r="J24" s="8">
        <v>1100</v>
      </c>
      <c r="K24" s="8">
        <f>I24*J24</f>
        <v>22000</v>
      </c>
      <c r="L24" s="9">
        <f>(D24+G24+J24)/3</f>
        <v>1100</v>
      </c>
      <c r="M24" s="10">
        <f>AVEDEV(D24,G24,J24)</f>
        <v>66.666666666666671</v>
      </c>
      <c r="N24" s="10">
        <f t="shared" si="1"/>
        <v>6.0606060606060606</v>
      </c>
      <c r="O24" s="9">
        <f>I24*L24</f>
        <v>22000</v>
      </c>
    </row>
    <row r="25" spans="1:15" ht="15.75" x14ac:dyDescent="0.25">
      <c r="A25" s="8">
        <v>20</v>
      </c>
      <c r="B25" s="8" t="s">
        <v>18</v>
      </c>
      <c r="C25" s="8">
        <v>5</v>
      </c>
      <c r="D25" s="8">
        <v>800</v>
      </c>
      <c r="E25" s="8">
        <f t="shared" si="0"/>
        <v>4000</v>
      </c>
      <c r="F25" s="8">
        <v>5</v>
      </c>
      <c r="G25" s="8">
        <v>600</v>
      </c>
      <c r="H25" s="8">
        <f>F25*G25</f>
        <v>3000</v>
      </c>
      <c r="I25" s="8">
        <v>5</v>
      </c>
      <c r="J25" s="8">
        <v>700</v>
      </c>
      <c r="K25" s="8">
        <f>I25*J25</f>
        <v>3500</v>
      </c>
      <c r="L25" s="9">
        <f>(D25+G25+J25)/3</f>
        <v>700</v>
      </c>
      <c r="M25" s="10">
        <f>AVEDEV(D25,G25,J25)</f>
        <v>66.666666666666671</v>
      </c>
      <c r="N25" s="10">
        <f t="shared" si="1"/>
        <v>9.5238095238095255</v>
      </c>
      <c r="O25" s="9">
        <f>I25*L25</f>
        <v>3500</v>
      </c>
    </row>
    <row r="26" spans="1:15" ht="31.5" x14ac:dyDescent="0.25">
      <c r="A26" s="8">
        <v>21</v>
      </c>
      <c r="B26" s="8" t="s">
        <v>24</v>
      </c>
      <c r="C26" s="8">
        <v>65</v>
      </c>
      <c r="D26" s="8">
        <v>450</v>
      </c>
      <c r="E26" s="8">
        <f t="shared" si="0"/>
        <v>29250</v>
      </c>
      <c r="F26" s="8">
        <v>65</v>
      </c>
      <c r="G26" s="8">
        <v>350</v>
      </c>
      <c r="H26" s="8">
        <f>F26*G26</f>
        <v>22750</v>
      </c>
      <c r="I26" s="8">
        <v>65</v>
      </c>
      <c r="J26" s="8">
        <v>400</v>
      </c>
      <c r="K26" s="8">
        <f>I26*J26</f>
        <v>26000</v>
      </c>
      <c r="L26" s="9">
        <f>(D26+G26+J26)/3</f>
        <v>400</v>
      </c>
      <c r="M26" s="10">
        <f>AVEDEV(D26,G26,J26)</f>
        <v>33.333333333333336</v>
      </c>
      <c r="N26" s="10">
        <f t="shared" si="1"/>
        <v>8.3333333333333339</v>
      </c>
      <c r="O26" s="9">
        <f>I26*L26</f>
        <v>26000</v>
      </c>
    </row>
    <row r="27" spans="1:15" ht="15.75" x14ac:dyDescent="0.25">
      <c r="A27" s="8">
        <v>22</v>
      </c>
      <c r="B27" s="8" t="s">
        <v>25</v>
      </c>
      <c r="C27" s="8">
        <v>200</v>
      </c>
      <c r="D27" s="8">
        <v>90</v>
      </c>
      <c r="E27" s="8">
        <f t="shared" si="0"/>
        <v>18000</v>
      </c>
      <c r="F27" s="8">
        <v>200</v>
      </c>
      <c r="G27" s="8">
        <v>70</v>
      </c>
      <c r="H27" s="8">
        <f>F27*G27</f>
        <v>14000</v>
      </c>
      <c r="I27" s="8">
        <v>200</v>
      </c>
      <c r="J27" s="8">
        <v>80</v>
      </c>
      <c r="K27" s="8">
        <f>I27*J27</f>
        <v>16000</v>
      </c>
      <c r="L27" s="9">
        <f>(D27+G27+J27)/3</f>
        <v>80</v>
      </c>
      <c r="M27" s="10">
        <f>AVEDEV(D27,G27,J27)</f>
        <v>6.666666666666667</v>
      </c>
      <c r="N27" s="10">
        <f t="shared" si="1"/>
        <v>8.3333333333333339</v>
      </c>
      <c r="O27" s="9">
        <f>I27*L27</f>
        <v>16000</v>
      </c>
    </row>
    <row r="28" spans="1:15" ht="15.75" x14ac:dyDescent="0.25">
      <c r="A28" s="8">
        <v>23</v>
      </c>
      <c r="B28" s="8" t="s">
        <v>17</v>
      </c>
      <c r="C28" s="8">
        <v>100</v>
      </c>
      <c r="D28" s="8">
        <v>36</v>
      </c>
      <c r="E28" s="8">
        <f t="shared" si="0"/>
        <v>3600</v>
      </c>
      <c r="F28" s="8">
        <v>100</v>
      </c>
      <c r="G28" s="8">
        <v>26</v>
      </c>
      <c r="H28" s="8">
        <f>F28*G28</f>
        <v>2600</v>
      </c>
      <c r="I28" s="8">
        <v>100</v>
      </c>
      <c r="J28" s="8">
        <v>31</v>
      </c>
      <c r="K28" s="8">
        <f>I28*J28</f>
        <v>3100</v>
      </c>
      <c r="L28" s="9">
        <f>(D28+G28+J28)/3</f>
        <v>31</v>
      </c>
      <c r="M28" s="10">
        <f>AVEDEV(D28,G28,J28)</f>
        <v>3.3333333333333335</v>
      </c>
      <c r="N28" s="10">
        <f t="shared" si="1"/>
        <v>10.75268817204301</v>
      </c>
      <c r="O28" s="9">
        <f>I28*L28</f>
        <v>3100</v>
      </c>
    </row>
    <row r="29" spans="1:15" ht="24" customHeight="1" x14ac:dyDescent="0.25">
      <c r="A29" s="23" t="s">
        <v>36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5"/>
      <c r="O29" s="9">
        <f>SUM(O6:O28)</f>
        <v>227600</v>
      </c>
    </row>
    <row r="32" spans="1:15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7" ht="31.5" customHeight="1" x14ac:dyDescent="0.25"/>
    <row r="38" ht="59.25" customHeight="1" x14ac:dyDescent="0.25"/>
    <row r="39" ht="57" customHeight="1" x14ac:dyDescent="0.25"/>
    <row r="40" ht="41.25" customHeight="1" x14ac:dyDescent="0.25"/>
    <row r="41" ht="32.25" customHeight="1" x14ac:dyDescent="0.25"/>
  </sheetData>
  <mergeCells count="14">
    <mergeCell ref="B4:B5"/>
    <mergeCell ref="A4:A5"/>
    <mergeCell ref="L4:L5"/>
    <mergeCell ref="M4:M5"/>
    <mergeCell ref="N4:N5"/>
    <mergeCell ref="O4:O5"/>
    <mergeCell ref="A32:K32"/>
    <mergeCell ref="I4:K4"/>
    <mergeCell ref="F4:H4"/>
    <mergeCell ref="C4:E4"/>
    <mergeCell ref="A3:O3"/>
    <mergeCell ref="A1:O1"/>
    <mergeCell ref="B2:O2"/>
    <mergeCell ref="A29:N29"/>
  </mergeCells>
  <pageMargins left="0.70866141732283472" right="0.70866141732283472" top="0.74803149606299213" bottom="0.74803149606299213" header="0.31496062992125984" footer="0.31496062992125984"/>
  <pageSetup paperSize="285" scale="5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предложение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2026-09-01T07:31:41Z</dcterms:modified>
</cp:coreProperties>
</file>