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720" windowHeight="13620"/>
  </bookViews>
  <sheets>
    <sheet name="Расчет НМ(Ц)К" sheetId="4" r:id="rId1"/>
  </sheets>
  <definedNames>
    <definedName name="_xlnm._FilterDatabase" localSheetId="0" hidden="1">'Расчет НМ(Ц)К'!$A$1:$N$10</definedName>
    <definedName name="_xlnm.Print_Area" localSheetId="0">'Расчет НМ(Ц)К'!$A$1:$N$11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4" l="1"/>
  <c r="K9" i="4" l="1"/>
  <c r="L9" i="4" s="1"/>
  <c r="I9" i="4"/>
  <c r="J9" i="4" s="1"/>
  <c r="M9" i="4" l="1"/>
  <c r="N9" i="4" l="1"/>
  <c r="N10" i="4" l="1"/>
</calcChain>
</file>

<file path=xl/sharedStrings.xml><?xml version="1.0" encoding="utf-8"?>
<sst xmlns="http://schemas.openxmlformats.org/spreadsheetml/2006/main" count="22" uniqueCount="22">
  <si>
    <t>Цена за единицу изм. с округлением (вниз) до сотых долей после запятой (руб.)</t>
  </si>
  <si>
    <t>Цена за единицу изм. (руб.)</t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</si>
  <si>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</si>
  <si>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</si>
  <si>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</si>
  <si>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</si>
  <si>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</si>
  <si>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Кол-во</t>
  </si>
  <si>
    <t>Ед. изм</t>
  </si>
  <si>
    <t>Наименование предмета контракта</t>
  </si>
  <si>
    <t>№</t>
  </si>
  <si>
    <t>Обоснование начальной (максимальной) цены контракта</t>
  </si>
  <si>
    <t>НМЦК с учетом округления цены за единицу (руб.)</t>
  </si>
  <si>
    <t>В результате проведенного расчета НМЦК, цена контракта составила, руб.:</t>
  </si>
  <si>
    <r>
      <t xml:space="preserve">коэффициент вариации цен V (%)           </t>
    </r>
    <r>
      <rPr>
        <i/>
        <sz val="13"/>
        <rFont val="Times New Roman"/>
        <family val="1"/>
        <charset val="204"/>
      </rPr>
      <t xml:space="preserve">         (не должен превышать 33%)</t>
    </r>
  </si>
  <si>
    <r>
      <rPr>
        <b/>
        <sz val="13"/>
        <rFont val="Times New Roman"/>
        <family val="1"/>
        <charset val="204"/>
      </rPr>
      <t>Расчет НМЦК по формуле</t>
    </r>
    <r>
      <rPr>
        <sz val="13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</si>
  <si>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усл.ед.</t>
  </si>
  <si>
    <t>*При расчете начальной (максимальной) цены контракта применяется метод сопоставимых рыночных цен в соответствии с частями 2-6 статьи 22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</si>
  <si>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 xml:space="preserve">Оказание услуг по вывозу и утилизации списанного имущества </t>
  </si>
  <si>
    <t>Исполнитель 3 (Исх. №65/29-2025КС от 10.12.2025)</t>
  </si>
  <si>
    <t>Исполнитель 1   (Исх. № 41/253-01/25 от 10.12.2025г.)</t>
  </si>
  <si>
    <t>Исполнитель  2 (Исх. №б/н от 01.12.2025)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</si>
</sst>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0" xfId="0" applyFont="1" applyFill="1"/>
    <xf numFmtId="0" fontId="2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" fontId="2" fillId="2" borderId="0" xfId="0" applyNumberFormat="1" applyFont="1" applyFill="1"/>
    <xf numFmtId="164" fontId="2" fillId="2" borderId="1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/>
    <xf numFmtId="0" fontId="2" fillId="2" borderId="3" xfId="0" applyFont="1" applyFill="1" applyBorder="1" applyAlignment="1"/>
    <xf numFmtId="2" fontId="3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287DE4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7</xdr:row>
      <xdr:rowOff>952500</xdr:rowOff>
    </xdr:from>
    <xdr:to>
      <xdr:col>8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7</xdr:row>
      <xdr:rowOff>1238250</xdr:rowOff>
    </xdr:from>
    <xdr:to>
      <xdr:col>8</xdr:col>
      <xdr:colOff>457200</xdr:colOff>
      <xdr:row>7</xdr:row>
      <xdr:rowOff>1466850</xdr:rowOff>
    </xdr:to>
    <xdr:pic>
      <xdr:nvPicPr>
        <xdr:cNvPr id="3" name="Picture 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7</xdr:row>
      <xdr:rowOff>952500</xdr:rowOff>
    </xdr:from>
    <xdr:to>
      <xdr:col>8</xdr:col>
      <xdr:colOff>0</xdr:colOff>
      <xdr:row>7</xdr:row>
      <xdr:rowOff>1304925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7</xdr:row>
      <xdr:rowOff>1238250</xdr:rowOff>
    </xdr:from>
    <xdr:to>
      <xdr:col>8</xdr:col>
      <xdr:colOff>457200</xdr:colOff>
      <xdr:row>7</xdr:row>
      <xdr:rowOff>1466850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52668</xdr:colOff>
      <xdr:row>7</xdr:row>
      <xdr:rowOff>1299882</xdr:rowOff>
    </xdr:from>
    <xdr:to>
      <xdr:col>10</xdr:col>
      <xdr:colOff>33618</xdr:colOff>
      <xdr:row>7</xdr:row>
      <xdr:rowOff>1652307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8844" y="2218764"/>
          <a:ext cx="119118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7</xdr:row>
      <xdr:rowOff>923925</xdr:rowOff>
    </xdr:from>
    <xdr:to>
      <xdr:col>8</xdr:col>
      <xdr:colOff>1019175</xdr:colOff>
      <xdr:row>7</xdr:row>
      <xdr:rowOff>1362075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859491</xdr:colOff>
      <xdr:row>7</xdr:row>
      <xdr:rowOff>1622612</xdr:rowOff>
    </xdr:from>
    <xdr:to>
      <xdr:col>10</xdr:col>
      <xdr:colOff>2345391</xdr:colOff>
      <xdr:row>7</xdr:row>
      <xdr:rowOff>1984562</xdr:rowOff>
    </xdr:to>
    <xdr:pic>
      <xdr:nvPicPr>
        <xdr:cNvPr id="8" name="Picture 5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373" y="2261347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7</xdr:row>
      <xdr:rowOff>1238250</xdr:rowOff>
    </xdr:from>
    <xdr:to>
      <xdr:col>10</xdr:col>
      <xdr:colOff>457200</xdr:colOff>
      <xdr:row>7</xdr:row>
      <xdr:rowOff>1466850</xdr:rowOff>
    </xdr:to>
    <xdr:pic>
      <xdr:nvPicPr>
        <xdr:cNvPr id="9" name="Picture 6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7"/>
  <sheetViews>
    <sheetView tabSelected="1" view="pageBreakPreview" zoomScale="70" zoomScaleNormal="85" zoomScaleSheetLayoutView="70" workbookViewId="0">
      <selection activeCell="N29" sqref="N28:N29"/>
    </sheetView>
  </sheetViews>
  <sheetFormatPr defaultColWidth="9.140625" defaultRowHeight="16.5" x14ac:dyDescent="0.25"/>
  <cols>
    <col min="1" max="1" width="5.42578125" style="1" customWidth="1"/>
    <col min="2" max="2" width="76" style="1" bestFit="1" customWidth="1"/>
    <col min="3" max="3" width="13.7109375" style="1" customWidth="1"/>
    <col min="4" max="4" width="9.7109375" style="1" customWidth="1"/>
    <col min="5" max="5" width="23.42578125" style="1" customWidth="1"/>
    <col min="6" max="6" width="18.7109375" style="1" customWidth="1"/>
    <col min="7" max="7" width="21.28515625" style="1" customWidth="1"/>
    <col min="8" max="8" width="21.5703125" style="1" customWidth="1"/>
    <col min="9" max="9" width="15.42578125" style="1" customWidth="1"/>
    <col min="10" max="10" width="18.140625" style="1" customWidth="1"/>
    <col min="11" max="11" width="45.7109375" style="1" customWidth="1"/>
    <col min="12" max="12" width="14.7109375" style="1" bestFit="1" customWidth="1"/>
    <col min="13" max="14" width="22.85546875" style="1" customWidth="1"/>
    <col min="15" max="16384" width="9.140625" style="1"/>
  </cols>
  <sheetData>
    <row r="1" spans="1:28" x14ac:dyDescent="0.25">
      <c r="A1" s="14"/>
      <c r="B1" s="14"/>
      <c r="C1" s="14"/>
      <c r="D1" s="14"/>
      <c r="E1" s="14"/>
      <c r="F1" s="14"/>
      <c r="G1" s="14"/>
      <c r="H1" s="22"/>
      <c r="I1" s="22"/>
      <c r="J1" s="22"/>
      <c r="K1" s="22"/>
      <c r="L1" s="22"/>
      <c r="M1" s="22"/>
      <c r="N1" s="22"/>
    </row>
    <row r="2" spans="1:28" x14ac:dyDescent="0.25">
      <c r="A2" s="14"/>
      <c r="B2" s="14"/>
      <c r="C2" s="14"/>
      <c r="D2" s="14"/>
      <c r="E2" s="14"/>
      <c r="F2" s="14"/>
      <c r="G2" s="14"/>
      <c r="H2" s="15"/>
      <c r="I2" s="15"/>
      <c r="J2" s="15"/>
      <c r="K2" s="15"/>
      <c r="L2" s="15"/>
      <c r="M2" s="15"/>
      <c r="N2" s="15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28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28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28" ht="34.5" customHeight="1" x14ac:dyDescent="0.25">
      <c r="A5" s="29" t="s">
        <v>17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1:28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x14ac:dyDescent="0.25">
      <c r="A7" s="27" t="s">
        <v>10</v>
      </c>
      <c r="B7" s="18" t="s">
        <v>9</v>
      </c>
      <c r="C7" s="18" t="s">
        <v>8</v>
      </c>
      <c r="D7" s="18" t="s">
        <v>7</v>
      </c>
      <c r="E7" s="18" t="s">
        <v>6</v>
      </c>
      <c r="F7" s="18"/>
      <c r="G7" s="18"/>
      <c r="H7" s="26" t="s">
        <v>5</v>
      </c>
      <c r="I7" s="26"/>
      <c r="J7" s="26"/>
      <c r="K7" s="23" t="s">
        <v>4</v>
      </c>
      <c r="L7" s="24"/>
      <c r="M7" s="24"/>
      <c r="N7" s="25"/>
    </row>
    <row r="8" spans="1:28" ht="168.75" customHeight="1" x14ac:dyDescent="0.25">
      <c r="A8" s="27"/>
      <c r="B8" s="18"/>
      <c r="C8" s="18"/>
      <c r="D8" s="18"/>
      <c r="E8" s="10" t="s">
        <v>20</v>
      </c>
      <c r="F8" s="10" t="s">
        <v>21</v>
      </c>
      <c r="G8" s="10" t="s">
        <v>19</v>
      </c>
      <c r="H8" s="10" t="s">
        <v>3</v>
      </c>
      <c r="I8" s="10" t="s">
        <v>2</v>
      </c>
      <c r="J8" s="10" t="s">
        <v>14</v>
      </c>
      <c r="K8" s="2" t="s">
        <v>15</v>
      </c>
      <c r="L8" s="10" t="s">
        <v>1</v>
      </c>
      <c r="M8" s="10" t="s">
        <v>0</v>
      </c>
      <c r="N8" s="10" t="s">
        <v>12</v>
      </c>
    </row>
    <row r="9" spans="1:28" s="5" customFormat="1" x14ac:dyDescent="0.25">
      <c r="A9" s="2">
        <v>1</v>
      </c>
      <c r="B9" s="17" t="s">
        <v>18</v>
      </c>
      <c r="C9" s="6" t="s">
        <v>16</v>
      </c>
      <c r="D9" s="7">
        <v>1</v>
      </c>
      <c r="E9" s="12">
        <v>142000</v>
      </c>
      <c r="F9" s="3">
        <v>260091</v>
      </c>
      <c r="G9" s="3">
        <v>182495</v>
      </c>
      <c r="H9" s="3">
        <f>AVERAGE(E9:G9)</f>
        <v>194862</v>
      </c>
      <c r="I9" s="4">
        <f t="shared" ref="I9" si="0">SQRT(((SUM((POWER(E9-H9,2)),(POWER(F9-H9,2)),(POWER(G9-H9,2)))/(COLUMNS(E9:G9)-1))))</f>
        <v>60008.983385823158</v>
      </c>
      <c r="J9" s="4">
        <f t="shared" ref="J9" si="1">I9/H9*100</f>
        <v>30.795631465253955</v>
      </c>
      <c r="K9" s="3">
        <f t="shared" ref="K9" si="2">((D9/3)*(SUM(E9:G9)))</f>
        <v>194862</v>
      </c>
      <c r="L9" s="3">
        <f t="shared" ref="L9" si="3">K9/D9</f>
        <v>194862</v>
      </c>
      <c r="M9" s="3">
        <f t="shared" ref="M9" si="4">ROUND(L9,2)</f>
        <v>194862</v>
      </c>
      <c r="N9" s="3">
        <f t="shared" ref="N9" si="5">M9*D9</f>
        <v>194862</v>
      </c>
    </row>
    <row r="10" spans="1:28" x14ac:dyDescent="0.25">
      <c r="A10" s="19" t="s">
        <v>13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/>
      <c r="N10" s="8">
        <f>SUM(N9:N9)</f>
        <v>194862</v>
      </c>
    </row>
    <row r="13" spans="1:28" x14ac:dyDescent="0.25">
      <c r="M13" s="11"/>
    </row>
    <row r="17" spans="12:13" x14ac:dyDescent="0.25">
      <c r="L17" s="11"/>
      <c r="M17" s="11"/>
    </row>
  </sheetData>
  <mergeCells count="11">
    <mergeCell ref="D7:D8"/>
    <mergeCell ref="A10:M10"/>
    <mergeCell ref="H1:N1"/>
    <mergeCell ref="K7:N7"/>
    <mergeCell ref="E7:G7"/>
    <mergeCell ref="H7:J7"/>
    <mergeCell ref="A7:A8"/>
    <mergeCell ref="B7:B8"/>
    <mergeCell ref="C7:C8"/>
    <mergeCell ref="A3:N3"/>
    <mergeCell ref="A5:N5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  <ignoredErrors>
    <ignoredError sqref="I9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НМ(Ц)К</vt:lpstr>
      <vt:lpstr>'Расчет НМ(Ц)К'!Область_печати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Торсуков Алексей Яковлевич</cp:lastModifiedBy>
  <cp:lastPrinted>2020-06-17T00:21:56Z</cp:lastPrinted>
  <dcterms:created xsi:type="dcterms:W3CDTF">2017-04-24T23:08:05Z</dcterms:created>
  <dcterms:modified xsi:type="dcterms:W3CDTF">2026-04-15T01:02:23Z</dcterms:modified>
</cp:coreProperties>
</file>