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1F39D0C-71D2-4279-97DB-1AE08F1C5339}" xr6:coauthVersionLast="47" xr6:coauthVersionMax="47" xr10:uidLastSave="{00000000-0000-0000-0000-000000000000}"/>
  <bookViews>
    <workbookView xWindow="1905" yWindow="1905" windowWidth="26730" windowHeight="1336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I13" i="1"/>
  <c r="J13" i="1" s="1"/>
  <c r="K13" i="1"/>
  <c r="L13" i="1" s="1"/>
  <c r="M13" i="1" s="1"/>
  <c r="N13" i="1" s="1"/>
  <c r="H10" i="1"/>
  <c r="I10" i="1"/>
  <c r="K10" i="1"/>
  <c r="L10" i="1" s="1"/>
  <c r="M10" i="1" s="1"/>
  <c r="N10" i="1" s="1"/>
  <c r="H7" i="1"/>
  <c r="I7" i="1"/>
  <c r="K7" i="1"/>
  <c r="L7" i="1" s="1"/>
  <c r="M7" i="1" s="1"/>
  <c r="N7" i="1" s="1"/>
  <c r="H5" i="1"/>
  <c r="I5" i="1"/>
  <c r="J5" i="1" s="1"/>
  <c r="K5" i="1"/>
  <c r="L5" i="1" s="1"/>
  <c r="M5" i="1" s="1"/>
  <c r="N5" i="1" s="1"/>
  <c r="H6" i="1"/>
  <c r="I6" i="1"/>
  <c r="J6" i="1" s="1"/>
  <c r="K6" i="1"/>
  <c r="L6" i="1" s="1"/>
  <c r="M6" i="1" s="1"/>
  <c r="N6" i="1" s="1"/>
  <c r="H8" i="1"/>
  <c r="I8" i="1"/>
  <c r="K8" i="1"/>
  <c r="L8" i="1" s="1"/>
  <c r="M8" i="1" s="1"/>
  <c r="N8" i="1" s="1"/>
  <c r="J10" i="1" l="1"/>
  <c r="J7" i="1"/>
  <c r="J8" i="1"/>
  <c r="H4" i="1"/>
  <c r="I4" i="1"/>
  <c r="K4" i="1"/>
  <c r="L4" i="1" s="1"/>
  <c r="M4" i="1" s="1"/>
  <c r="N4" i="1" s="1"/>
  <c r="H9" i="1"/>
  <c r="I9" i="1"/>
  <c r="K9" i="1"/>
  <c r="L9" i="1" s="1"/>
  <c r="M9" i="1" s="1"/>
  <c r="N9" i="1" s="1"/>
  <c r="H11" i="1"/>
  <c r="I11" i="1"/>
  <c r="K11" i="1"/>
  <c r="L11" i="1" s="1"/>
  <c r="M11" i="1" s="1"/>
  <c r="N11" i="1" s="1"/>
  <c r="H12" i="1"/>
  <c r="I12" i="1"/>
  <c r="K12" i="1"/>
  <c r="L12" i="1" s="1"/>
  <c r="M12" i="1" s="1"/>
  <c r="N12" i="1" s="1"/>
  <c r="J14" i="1" l="1"/>
  <c r="J12" i="1"/>
  <c r="J11" i="1"/>
  <c r="J9" i="1"/>
  <c r="J4" i="1"/>
</calcChain>
</file>

<file path=xl/sharedStrings.xml><?xml version="1.0" encoding="utf-8"?>
<sst xmlns="http://schemas.openxmlformats.org/spreadsheetml/2006/main" count="44" uniqueCount="35">
  <si>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</si>
  <si>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</si>
  <si>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</si>
  <si>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</si>
  <si>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</si>
  <si>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</si>
  <si>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</si>
  <si>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</si>
  <si>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</si>
  <si>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</si>
  <si>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</si>
  <si>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Однородность совокупности значений выявленных цен, используемых в расчете Н(М)ЦК, ЦКЕП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</si>
  <si>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</si>
  <si>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</si>
  <si>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В результате проведенного расчета Н(М)ЦК, ЦКЕП контракта составила:</t>
  </si>
  <si>
    <t>рублей</t>
  </si>
  <si>
    <t xml:space="preserve">Расчет Н(М)ЦК ЦКЕП произвел: </t>
  </si>
  <si>
    <t>Расчет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</si>
  <si>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шт</t>
  </si>
  <si>
    <t>Почтовая марка номиналом 5,00 рублей</t>
  </si>
  <si>
    <t>Почтовая марка номиналом 10,00 рублей</t>
  </si>
  <si>
    <t>Почтовая марка номиналом 25,00 рублей</t>
  </si>
  <si>
    <t>Начальник канцелярии</t>
  </si>
  <si>
    <t>прапорщик вн.службы</t>
  </si>
  <si>
    <t>Источник № 1 Контракт № 100096510126100029</t>
  </si>
  <si>
    <t>Источник №2 Контракт № 100097593126100011</t>
  </si>
  <si>
    <t>Источник №3  Контракт № 100217091126100014</t>
  </si>
  <si>
    <t>Почтовая марка номиналом 3,00 рублей</t>
  </si>
  <si>
    <t>Почтовая марка номиналом 3,50 рублей</t>
  </si>
  <si>
    <t>Почтовая марка номиналом 1,00 рублей</t>
  </si>
  <si>
    <t>Почтовая марка номиналом 2,00 рублей</t>
  </si>
  <si>
    <t>Почтовая марка номиналом 4,00 рублей</t>
  </si>
  <si>
    <t>Почтовая марка номиналом 6,00 рублей</t>
  </si>
  <si>
    <t>Почтовая марка номиналом 50,00 рублей</t>
  </si>
  <si>
    <t>Е.Е.Лазарева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</si>
</sst>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164" fontId="6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Alignment="1"/>
    <xf numFmtId="14" fontId="0" fillId="0" borderId="0" xfId="0" applyNumberFormat="1" applyBorder="1" applyAlignment="1"/>
    <xf numFmtId="0" fontId="5" fillId="0" borderId="0" xfId="0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wrapText="1"/>
    </xf>
    <xf numFmtId="0" fontId="0" fillId="0" borderId="0" xfId="0"/>
    <xf numFmtId="164" fontId="6" fillId="0" borderId="0" xfId="0" applyNumberFormat="1" applyFont="1" applyFill="1" applyAlignment="1" applyProtection="1">
      <alignment horizontal="left" vertical="center"/>
      <protection locked="0"/>
    </xf>
    <xf numFmtId="0" fontId="6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6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952500</xdr:rowOff>
    </xdr:from>
    <xdr:to>
      <xdr:col>10</xdr:col>
      <xdr:colOff>0</xdr:colOff>
      <xdr:row>2</xdr:row>
      <xdr:rowOff>1304925</xdr:rowOff>
    </xdr:to>
    <xdr:pic>
      <xdr:nvPicPr>
        <xdr:cNvPr id="1403" name="Picture 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3225" y="2428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1404" name="Picture 2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2400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1600200</xdr:rowOff>
    </xdr:from>
    <xdr:to>
      <xdr:col>10</xdr:col>
      <xdr:colOff>1504950</xdr:colOff>
      <xdr:row>2</xdr:row>
      <xdr:rowOff>1962150</xdr:rowOff>
    </xdr:to>
    <xdr:pic>
      <xdr:nvPicPr>
        <xdr:cNvPr id="1405" name="Picture 5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05725" y="30765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266700</xdr:colOff>
      <xdr:row>2</xdr:row>
      <xdr:rowOff>1400175</xdr:rowOff>
    </xdr:from>
    <xdr:to>
      <xdr:col>10</xdr:col>
      <xdr:colOff>419100</xdr:colOff>
      <xdr:row>2</xdr:row>
      <xdr:rowOff>1628775</xdr:rowOff>
    </xdr:to>
    <xdr:pic>
      <xdr:nvPicPr>
        <xdr:cNvPr id="1406" name="Picture 6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53375" y="28765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11" zoomScale="103" zoomScaleNormal="91" workbookViewId="0">
      <selection activeCell="A23" sqref="A23:XFD28"/>
    </sheetView>
  </sheetViews>
  <sheetFormatPr defaultRowHeight="12.75" x14ac:dyDescent="0.2"/>
  <cols>
    <col min="1" max="1" width="3.140625" style="2" customWidth="1"/>
    <col min="2" max="2" width="24" style="2" customWidth="1"/>
    <col min="3" max="4" width="7.140625" style="2" customWidth="1"/>
    <col min="5" max="6" width="11.7109375" style="2" customWidth="1"/>
    <col min="7" max="7" width="12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2.7109375" style="2" customWidth="1"/>
    <col min="12" max="12" width="12.85546875" style="2" customWidth="1"/>
    <col min="13" max="13" width="9.42578125" style="2" bestFit="1" customWidth="1"/>
    <col min="14" max="14" width="11" style="2" bestFit="1" customWidth="1"/>
    <col min="15" max="16384" width="9.140625" style="2"/>
  </cols>
  <sheetData>
    <row r="1" spans="1:14" s="14" customFormat="1" ht="21" customHeight="1" x14ac:dyDescent="0.25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9" customHeight="1" x14ac:dyDescent="0.2">
      <c r="A2" s="39" t="s">
        <v>0</v>
      </c>
      <c r="B2" s="39" t="s">
        <v>2</v>
      </c>
      <c r="C2" s="39" t="s">
        <v>1</v>
      </c>
      <c r="D2" s="39" t="s">
        <v>3</v>
      </c>
      <c r="E2" s="39" t="s">
        <v>4</v>
      </c>
      <c r="F2" s="39"/>
      <c r="G2" s="39"/>
      <c r="H2" s="42" t="s">
        <v>11</v>
      </c>
      <c r="I2" s="42"/>
      <c r="J2" s="42"/>
      <c r="K2" s="40" t="s">
        <v>13</v>
      </c>
      <c r="L2" s="40"/>
      <c r="M2" s="40"/>
      <c r="N2" s="40"/>
    </row>
    <row r="3" spans="1:14" ht="159" customHeight="1" x14ac:dyDescent="0.2">
      <c r="A3" s="39"/>
      <c r="B3" s="39"/>
      <c r="C3" s="39"/>
      <c r="D3" s="39"/>
      <c r="E3" s="3" t="s">
        <v>24</v>
      </c>
      <c r="F3" s="3" t="s">
        <v>25</v>
      </c>
      <c r="G3" s="3" t="s">
        <v>26</v>
      </c>
      <c r="H3" s="3" t="s">
        <v>7</v>
      </c>
      <c r="I3" s="3" t="s">
        <v>5</v>
      </c>
      <c r="J3" s="3" t="s">
        <v>6</v>
      </c>
      <c r="K3" s="8" t="s">
        <v>10</v>
      </c>
      <c r="L3" s="7" t="s">
        <v>8</v>
      </c>
      <c r="M3" s="7" t="s">
        <v>9</v>
      </c>
      <c r="N3" s="7" t="s">
        <v>12</v>
      </c>
    </row>
    <row r="4" spans="1:14" ht="35.25" customHeight="1" x14ac:dyDescent="0.2">
      <c r="A4" s="3">
        <v>1</v>
      </c>
      <c r="B4" s="26" t="s">
        <v>29</v>
      </c>
      <c r="C4" s="4" t="s">
        <v>18</v>
      </c>
      <c r="D4" s="4">
        <v>10</v>
      </c>
      <c r="E4" s="24">
        <v>1</v>
      </c>
      <c r="F4" s="24">
        <v>1</v>
      </c>
      <c r="G4" s="24">
        <v>1</v>
      </c>
      <c r="H4" s="21">
        <f t="shared" ref="H4:H12" si="0">AVERAGE(E4:G4)</f>
        <v>1</v>
      </c>
      <c r="I4" s="22">
        <f t="shared" ref="I4:I12" si="1">STDEV(E4:G4)</f>
        <v>0</v>
      </c>
      <c r="J4" s="22">
        <f t="shared" ref="J4:J12" si="2">I4/H4*100</f>
        <v>0</v>
      </c>
      <c r="K4" s="6">
        <f t="shared" ref="K4:K12" si="3">((D4/3)*(SUM(E4:G4)))</f>
        <v>10</v>
      </c>
      <c r="L4" s="5">
        <f t="shared" ref="L4:L12" si="4">K4/D4</f>
        <v>1</v>
      </c>
      <c r="M4" s="6">
        <f t="shared" ref="M4:M12" si="5">ROUNDDOWN(L4,2)</f>
        <v>1</v>
      </c>
      <c r="N4" s="6">
        <f t="shared" ref="N4:N12" si="6">M4*D4</f>
        <v>10</v>
      </c>
    </row>
    <row r="5" spans="1:14" ht="35.25" customHeight="1" x14ac:dyDescent="0.2">
      <c r="A5" s="3">
        <v>2</v>
      </c>
      <c r="B5" s="28" t="s">
        <v>30</v>
      </c>
      <c r="C5" s="4" t="s">
        <v>18</v>
      </c>
      <c r="D5" s="4">
        <v>40</v>
      </c>
      <c r="E5" s="24">
        <v>2</v>
      </c>
      <c r="F5" s="24">
        <v>2</v>
      </c>
      <c r="G5" s="24">
        <v>2</v>
      </c>
      <c r="H5" s="21">
        <f t="shared" ref="H5:H6" si="7">AVERAGE(E5:G5)</f>
        <v>2</v>
      </c>
      <c r="I5" s="22">
        <f t="shared" ref="I5:I6" si="8">STDEV(E5:G5)</f>
        <v>0</v>
      </c>
      <c r="J5" s="22">
        <f t="shared" ref="J5:J6" si="9">I5/H5*100</f>
        <v>0</v>
      </c>
      <c r="K5" s="6">
        <f t="shared" ref="K5:K6" si="10">((D5/3)*(SUM(E5:G5)))</f>
        <v>80</v>
      </c>
      <c r="L5" s="5">
        <f t="shared" ref="L5:L6" si="11">K5/D5</f>
        <v>2</v>
      </c>
      <c r="M5" s="6">
        <f t="shared" ref="M5:M6" si="12">ROUNDDOWN(L5,2)</f>
        <v>2</v>
      </c>
      <c r="N5" s="6">
        <f t="shared" ref="N5:N6" si="13">M5*D5</f>
        <v>80</v>
      </c>
    </row>
    <row r="6" spans="1:14" ht="35.25" customHeight="1" x14ac:dyDescent="0.2">
      <c r="A6" s="3">
        <v>3</v>
      </c>
      <c r="B6" s="28" t="s">
        <v>27</v>
      </c>
      <c r="C6" s="4" t="s">
        <v>18</v>
      </c>
      <c r="D6" s="4">
        <v>53</v>
      </c>
      <c r="E6" s="24">
        <v>3</v>
      </c>
      <c r="F6" s="24">
        <v>3</v>
      </c>
      <c r="G6" s="24">
        <v>3</v>
      </c>
      <c r="H6" s="21">
        <f t="shared" si="7"/>
        <v>3</v>
      </c>
      <c r="I6" s="22">
        <f t="shared" si="8"/>
        <v>0</v>
      </c>
      <c r="J6" s="22">
        <f t="shared" si="9"/>
        <v>0</v>
      </c>
      <c r="K6" s="6">
        <f t="shared" si="10"/>
        <v>159</v>
      </c>
      <c r="L6" s="5">
        <f t="shared" si="11"/>
        <v>3</v>
      </c>
      <c r="M6" s="6">
        <f t="shared" si="12"/>
        <v>3</v>
      </c>
      <c r="N6" s="6">
        <f t="shared" si="13"/>
        <v>159</v>
      </c>
    </row>
    <row r="7" spans="1:14" ht="35.25" customHeight="1" x14ac:dyDescent="0.2">
      <c r="A7" s="3">
        <v>4</v>
      </c>
      <c r="B7" s="28" t="s">
        <v>28</v>
      </c>
      <c r="C7" s="4" t="s">
        <v>18</v>
      </c>
      <c r="D7" s="4">
        <v>1</v>
      </c>
      <c r="E7" s="24">
        <v>3.5</v>
      </c>
      <c r="F7" s="24">
        <v>3.5</v>
      </c>
      <c r="G7" s="24">
        <v>3.5</v>
      </c>
      <c r="H7" s="21">
        <f t="shared" ref="H7" si="14">AVERAGE(E7:G7)</f>
        <v>3.5</v>
      </c>
      <c r="I7" s="22">
        <f t="shared" ref="I7" si="15">STDEV(E7:G7)</f>
        <v>0</v>
      </c>
      <c r="J7" s="22">
        <f t="shared" ref="J7" si="16">I7/H7*100</f>
        <v>0</v>
      </c>
      <c r="K7" s="6">
        <f t="shared" ref="K7" si="17">((D7/3)*(SUM(E7:G7)))</f>
        <v>3.5</v>
      </c>
      <c r="L7" s="5">
        <f t="shared" ref="L7" si="18">K7/D7</f>
        <v>3.5</v>
      </c>
      <c r="M7" s="6">
        <f t="shared" ref="M7" si="19">ROUNDDOWN(L7,2)</f>
        <v>3.5</v>
      </c>
      <c r="N7" s="6">
        <f t="shared" ref="N7" si="20">M7*D7</f>
        <v>3.5</v>
      </c>
    </row>
    <row r="8" spans="1:14" ht="35.25" customHeight="1" x14ac:dyDescent="0.2">
      <c r="A8" s="3">
        <v>5</v>
      </c>
      <c r="B8" s="27" t="s">
        <v>31</v>
      </c>
      <c r="C8" s="4" t="s">
        <v>18</v>
      </c>
      <c r="D8" s="4">
        <v>50</v>
      </c>
      <c r="E8" s="24">
        <v>4</v>
      </c>
      <c r="F8" s="24">
        <v>4</v>
      </c>
      <c r="G8" s="24">
        <v>4</v>
      </c>
      <c r="H8" s="21">
        <f t="shared" ref="H8" si="21">AVERAGE(E8:G8)</f>
        <v>4</v>
      </c>
      <c r="I8" s="22">
        <f t="shared" ref="I8" si="22">STDEV(E8:G8)</f>
        <v>0</v>
      </c>
      <c r="J8" s="22">
        <f t="shared" ref="J8" si="23">I8/H8*100</f>
        <v>0</v>
      </c>
      <c r="K8" s="6">
        <f t="shared" ref="K8" si="24">((D8/3)*(SUM(E8:G8)))</f>
        <v>200</v>
      </c>
      <c r="L8" s="5">
        <f t="shared" ref="L8" si="25">K8/D8</f>
        <v>4</v>
      </c>
      <c r="M8" s="6">
        <f t="shared" ref="M8" si="26">ROUNDDOWN(L8,2)</f>
        <v>4</v>
      </c>
      <c r="N8" s="6">
        <f t="shared" ref="N8" si="27">M8*D8</f>
        <v>200</v>
      </c>
    </row>
    <row r="9" spans="1:14" ht="35.25" customHeight="1" x14ac:dyDescent="0.2">
      <c r="A9" s="3">
        <v>6</v>
      </c>
      <c r="B9" s="26" t="s">
        <v>19</v>
      </c>
      <c r="C9" s="4" t="s">
        <v>18</v>
      </c>
      <c r="D9" s="4">
        <v>366</v>
      </c>
      <c r="E9" s="24">
        <v>5</v>
      </c>
      <c r="F9" s="24">
        <v>5</v>
      </c>
      <c r="G9" s="24">
        <v>5</v>
      </c>
      <c r="H9" s="21">
        <f t="shared" si="0"/>
        <v>5</v>
      </c>
      <c r="I9" s="22">
        <f t="shared" si="1"/>
        <v>0</v>
      </c>
      <c r="J9" s="22">
        <f t="shared" si="2"/>
        <v>0</v>
      </c>
      <c r="K9" s="6">
        <f t="shared" si="3"/>
        <v>1830</v>
      </c>
      <c r="L9" s="5">
        <f t="shared" si="4"/>
        <v>5</v>
      </c>
      <c r="M9" s="6">
        <f t="shared" si="5"/>
        <v>5</v>
      </c>
      <c r="N9" s="6">
        <f t="shared" si="6"/>
        <v>1830</v>
      </c>
    </row>
    <row r="10" spans="1:14" ht="35.25" customHeight="1" x14ac:dyDescent="0.2">
      <c r="A10" s="3">
        <v>7</v>
      </c>
      <c r="B10" s="28" t="s">
        <v>32</v>
      </c>
      <c r="C10" s="4" t="s">
        <v>18</v>
      </c>
      <c r="D10" s="4">
        <v>10</v>
      </c>
      <c r="E10" s="24">
        <v>6</v>
      </c>
      <c r="F10" s="24">
        <v>6</v>
      </c>
      <c r="G10" s="24">
        <v>6</v>
      </c>
      <c r="H10" s="21">
        <f t="shared" ref="H10" si="28">AVERAGE(E10:G10)</f>
        <v>6</v>
      </c>
      <c r="I10" s="22">
        <f t="shared" ref="I10" si="29">STDEV(E10:G10)</f>
        <v>0</v>
      </c>
      <c r="J10" s="22">
        <f t="shared" ref="J10" si="30">I10/H10*100</f>
        <v>0</v>
      </c>
      <c r="K10" s="6">
        <f t="shared" ref="K10" si="31">((D10/3)*(SUM(E10:G10)))</f>
        <v>60</v>
      </c>
      <c r="L10" s="5">
        <f t="shared" ref="L10" si="32">K10/D10</f>
        <v>6</v>
      </c>
      <c r="M10" s="6">
        <f t="shared" ref="M10" si="33">ROUNDDOWN(L10,2)</f>
        <v>6</v>
      </c>
      <c r="N10" s="6">
        <f t="shared" ref="N10" si="34">M10*D10</f>
        <v>60</v>
      </c>
    </row>
    <row r="11" spans="1:14" ht="35.25" customHeight="1" x14ac:dyDescent="0.2">
      <c r="A11" s="3">
        <v>8</v>
      </c>
      <c r="B11" s="26" t="s">
        <v>20</v>
      </c>
      <c r="C11" s="4" t="s">
        <v>18</v>
      </c>
      <c r="D11" s="4">
        <v>450</v>
      </c>
      <c r="E11" s="24">
        <v>10</v>
      </c>
      <c r="F11" s="24">
        <v>10</v>
      </c>
      <c r="G11" s="24">
        <v>10</v>
      </c>
      <c r="H11" s="21">
        <f t="shared" si="0"/>
        <v>10</v>
      </c>
      <c r="I11" s="22">
        <f t="shared" si="1"/>
        <v>0</v>
      </c>
      <c r="J11" s="22">
        <f t="shared" si="2"/>
        <v>0</v>
      </c>
      <c r="K11" s="6">
        <f t="shared" si="3"/>
        <v>4500</v>
      </c>
      <c r="L11" s="5">
        <f t="shared" si="4"/>
        <v>10</v>
      </c>
      <c r="M11" s="6">
        <f t="shared" si="5"/>
        <v>10</v>
      </c>
      <c r="N11" s="6">
        <f t="shared" si="6"/>
        <v>4500</v>
      </c>
    </row>
    <row r="12" spans="1:14" ht="35.25" customHeight="1" x14ac:dyDescent="0.2">
      <c r="A12" s="3">
        <v>9</v>
      </c>
      <c r="B12" s="26" t="s">
        <v>21</v>
      </c>
      <c r="C12" s="4" t="s">
        <v>18</v>
      </c>
      <c r="D12" s="4">
        <v>550</v>
      </c>
      <c r="E12" s="24">
        <v>25</v>
      </c>
      <c r="F12" s="24">
        <v>25</v>
      </c>
      <c r="G12" s="24">
        <v>25</v>
      </c>
      <c r="H12" s="21">
        <f t="shared" si="0"/>
        <v>25</v>
      </c>
      <c r="I12" s="22">
        <f t="shared" si="1"/>
        <v>0</v>
      </c>
      <c r="J12" s="22">
        <f t="shared" si="2"/>
        <v>0</v>
      </c>
      <c r="K12" s="6">
        <f t="shared" si="3"/>
        <v>13750</v>
      </c>
      <c r="L12" s="5">
        <f t="shared" si="4"/>
        <v>25</v>
      </c>
      <c r="M12" s="6">
        <f t="shared" si="5"/>
        <v>25</v>
      </c>
      <c r="N12" s="6">
        <f t="shared" si="6"/>
        <v>13750</v>
      </c>
    </row>
    <row r="13" spans="1:14" ht="35.25" customHeight="1" x14ac:dyDescent="0.2">
      <c r="A13" s="3">
        <v>10</v>
      </c>
      <c r="B13" s="28" t="s">
        <v>33</v>
      </c>
      <c r="C13" s="4" t="s">
        <v>18</v>
      </c>
      <c r="D13" s="4">
        <v>30</v>
      </c>
      <c r="E13" s="24">
        <v>50</v>
      </c>
      <c r="F13" s="24">
        <v>50</v>
      </c>
      <c r="G13" s="24">
        <v>50</v>
      </c>
      <c r="H13" s="21">
        <f t="shared" ref="H13" si="35">AVERAGE(E13:G13)</f>
        <v>50</v>
      </c>
      <c r="I13" s="22">
        <f t="shared" ref="I13" si="36">STDEV(E13:G13)</f>
        <v>0</v>
      </c>
      <c r="J13" s="22">
        <f t="shared" ref="J13" si="37">I13/H13*100</f>
        <v>0</v>
      </c>
      <c r="K13" s="6">
        <f t="shared" ref="K13" si="38">((D13/3)*(SUM(E13:G13)))</f>
        <v>1500</v>
      </c>
      <c r="L13" s="5">
        <f t="shared" ref="L13" si="39">K13/D13</f>
        <v>50</v>
      </c>
      <c r="M13" s="6">
        <f t="shared" ref="M13" si="40">ROUNDDOWN(L13,2)</f>
        <v>50</v>
      </c>
      <c r="N13" s="6">
        <f t="shared" ref="N13" si="41">M13*D13</f>
        <v>1500</v>
      </c>
    </row>
    <row r="14" spans="1:14" s="1" customFormat="1" ht="20.25" customHeight="1" x14ac:dyDescent="0.25">
      <c r="A14" s="29" t="s">
        <v>14</v>
      </c>
      <c r="B14" s="29"/>
      <c r="C14" s="29"/>
      <c r="D14" s="29"/>
      <c r="E14" s="29"/>
      <c r="F14" s="29"/>
      <c r="G14" s="29"/>
      <c r="H14" s="29"/>
      <c r="I14" s="29"/>
      <c r="J14" s="23">
        <f>SUM(N4:N13)</f>
        <v>22092.5</v>
      </c>
      <c r="K14" s="25" t="s">
        <v>15</v>
      </c>
      <c r="L14" s="18"/>
      <c r="M14" s="17"/>
      <c r="N14" s="17"/>
    </row>
    <row r="15" spans="1:14" s="1" customFormat="1" ht="10.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s="1" customFormat="1" ht="9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5" s="1" customFormat="1" ht="15" customHeight="1" x14ac:dyDescent="0.25">
      <c r="A17" s="32" t="s">
        <v>16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5" s="1" customFormat="1" ht="15.75" customHeight="1" x14ac:dyDescent="0.2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5" s="1" customFormat="1" ht="22.5" customHeight="1" x14ac:dyDescent="0.25">
      <c r="A19" s="31" t="s">
        <v>22</v>
      </c>
      <c r="B19" s="33"/>
      <c r="C19" s="33"/>
      <c r="D19" s="33"/>
      <c r="E19" s="33"/>
      <c r="F19" s="13"/>
      <c r="G19" s="34"/>
      <c r="H19" s="34"/>
      <c r="I19" s="9"/>
      <c r="J19" s="9"/>
      <c r="K19" s="9"/>
      <c r="L19" s="9"/>
      <c r="M19" s="9"/>
      <c r="N19" s="9"/>
    </row>
    <row r="20" spans="1:15" s="1" customFormat="1" ht="21.75" hidden="1" customHeight="1" x14ac:dyDescent="0.25">
      <c r="A20" s="33"/>
      <c r="B20" s="33"/>
      <c r="C20" s="33"/>
      <c r="D20" s="33"/>
      <c r="E20" s="33"/>
      <c r="F20" s="13"/>
      <c r="G20" s="13"/>
      <c r="H20" s="15"/>
      <c r="I20" s="9"/>
      <c r="J20" s="9"/>
      <c r="K20" s="9"/>
      <c r="L20" s="9"/>
      <c r="M20" s="9"/>
      <c r="N20" s="9"/>
    </row>
    <row r="21" spans="1:15" s="20" customFormat="1" ht="15.75" x14ac:dyDescent="0.25">
      <c r="A21" s="31" t="s">
        <v>23</v>
      </c>
      <c r="B21" s="37"/>
      <c r="C21" s="37"/>
      <c r="D21" s="37"/>
      <c r="E21" s="10"/>
      <c r="F21" s="11"/>
      <c r="G21" s="12"/>
      <c r="H21" s="16"/>
      <c r="I21" s="9"/>
      <c r="J21" s="9"/>
      <c r="K21" s="9" t="s">
        <v>34</v>
      </c>
      <c r="L21" s="9"/>
      <c r="M21" s="9"/>
      <c r="N21" s="9"/>
      <c r="O21" s="19"/>
    </row>
    <row r="22" spans="1:15" s="20" customFormat="1" ht="16.5" customHeight="1" x14ac:dyDescent="0.25">
      <c r="A22" s="38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2"/>
      <c r="N22" s="2"/>
      <c r="O22" s="19"/>
    </row>
    <row r="23" spans="1:15" ht="16.5" customHeight="1" x14ac:dyDescent="0.2"/>
  </sheetData>
  <mergeCells count="16">
    <mergeCell ref="C2:C3"/>
    <mergeCell ref="D2:D3"/>
    <mergeCell ref="E2:G2"/>
    <mergeCell ref="K2:N2"/>
    <mergeCell ref="A1:N1"/>
    <mergeCell ref="H2:J2"/>
    <mergeCell ref="A2:A3"/>
    <mergeCell ref="B2:B3"/>
    <mergeCell ref="A14:I14"/>
    <mergeCell ref="A15:N16"/>
    <mergeCell ref="A17:N17"/>
    <mergeCell ref="A19:E20"/>
    <mergeCell ref="G19:H19"/>
    <mergeCell ref="A18:N18"/>
    <mergeCell ref="A21:D21"/>
    <mergeCell ref="A22:L2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2026-05-22T11:51:57Z</cp:lastPrinted>
  <dcterms:created xsi:type="dcterms:W3CDTF">2014-01-15T18:15:09Z</dcterms:created>
  <dcterms:modified xsi:type="dcterms:W3CDTF">2026-05-22T11:52:59Z</dcterms:modified>
</cp:coreProperties>
</file>