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ТОРГИ\2026\Березка 44ФЗ\31Б-44-26 Микро Лаб  ( пит среда)\"/>
    </mc:Choice>
  </mc:AlternateContent>
  <xr:revisionPtr revIDLastSave="0" documentId="13_ncr:1_{CF6B2C02-BDF8-44EE-817A-E47B9C90B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H7" i="1" l="1"/>
  <c r="M6" i="1" l="1"/>
  <c r="N6" i="1" s="1"/>
  <c r="O6" i="1" s="1"/>
  <c r="O7" i="1" s="1"/>
  <c r="J6" i="1"/>
  <c r="K6" i="1"/>
  <c r="L6" i="1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<sst xmlns="http://schemas.openxmlformats.org/spreadsheetml/2006/main" count="28" uniqueCount="28">
  <si>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</si>
  <si>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</si>
  <si>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</si>
  <si>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</si>
  <si>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</si>
  <si>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Номер сведений о контракте 01131000071 13 000167</t>
  </si>
  <si>
    <t>Применяемый коэффициент</t>
  </si>
  <si>
    <t>Средняя арифметическая цена за единицу</t>
  </si>
  <si>
    <t>Среднее квадратичное отклонение</t>
  </si>
  <si>
    <t>Цена за единицу изм. (руб.)</t>
  </si>
  <si>
    <t>-</t>
  </si>
  <si>
    <t>рублей</t>
  </si>
  <si>
    <t>дата</t>
  </si>
  <si>
    <t>Н(М)ЦЕТ, ЦДЕП, определяемая методом сопоставимых рыночных цен (анализа рынка)*</t>
  </si>
  <si>
    <t>Н(М)ЦЕТ  (руб.)</t>
  </si>
  <si>
    <t xml:space="preserve">Расчет Н(М)ЦЕТ по формуле </t>
  </si>
  <si>
    <t>Однородность совокупности значений выявленных цен, используемых в расчете Н(М)ЦЕТ, ЦДЕП</t>
  </si>
  <si>
    <t>упаковка</t>
  </si>
  <si>
    <t xml:space="preserve">Наименование товара (работ, услуг) </t>
  </si>
  <si>
    <t>Расчет Н(М)ЦК произвел: Дьякова С.В.</t>
  </si>
  <si>
    <t>Поставщик 1</t>
  </si>
  <si>
    <t>Поставщик 2</t>
  </si>
  <si>
    <t>Поставщик 3</t>
  </si>
  <si>
    <r>
      <t xml:space="preserve">Коэффициент вариации цен(%) </t>
    </r>
    <r>
      <rPr>
        <sz val="9"/>
        <color indexed="8"/>
        <rFont val="Times New Roman"/>
        <family val="1"/>
        <charset val="204"/>
      </rPr>
      <t>(не должен превышать 33%)</t>
    </r>
  </si>
  <si>
    <t xml:space="preserve">
Набор реагентов Mycoplasma System Plus для количественного определения, идентификации и определения чувствительности урогенитальных микоплазм к антибиотикам</t>
  </si>
  <si>
    <r>
      <t>Учитывая необходимость снижения бюджетных расходов,а также руководствуясь статьей 34 БК РФ «Принцип эффективности использования бюджетных средств (Принцип эффективности использования бюджетных средств означает, что при составлении и использовании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(экономии) и (или) достижения наилучшего результата с использованием определенного бюджетом объема средств (результативности))»</t>
    </r>
    <r>
      <rPr>
        <b/>
        <sz val="8"/>
        <rFont val="Times New Roman"/>
        <family val="1"/>
        <charset val="204"/>
      </rPr>
      <t xml:space="preserve"> Заказчик принял решение об утверждении Н(М)ЦЕТ на основе минимального ценового предложения потенциального Поставщика в размере  </t>
    </r>
    <r>
      <rPr>
        <b/>
        <sz val="10"/>
        <color theme="1"/>
        <rFont val="Times New Roman"/>
        <family val="1"/>
        <charset val="204"/>
      </rPr>
      <t>30202,92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руб</t>
    </r>
    <r>
      <rPr>
        <b/>
        <sz val="8"/>
        <rFont val="Times New Roman"/>
        <family val="1"/>
        <charset val="204"/>
      </rPr>
      <t xml:space="preserve">. за суммарную стоимость единиц товара       </t>
    </r>
  </si>
  <si>
    <t xml:space="preserve">Обоснование начальной (максимальной) цены контракта на Поставку питательных сред для бактериологической лаборатории 
</t>
  </si>
  <si>
    <t xml:space="preserve"> НМЦК составляет 100 000 (сто тысяч)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</si>
</sst>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Arial"/>
      <family val="2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5" fillId="0" borderId="0"/>
    <xf numFmtId="0" fontId="8" fillId="0" borderId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horizontal="right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4" fontId="17" fillId="0" borderId="2" xfId="0" applyNumberFormat="1" applyFont="1" applyBorder="1" applyAlignment="1">
      <alignment horizontal="center" vertical="center" shrinkToFit="1"/>
    </xf>
    <xf numFmtId="2" fontId="17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00000000-0005-0000-0000-000006000000}"/>
    <cellStyle name="Обычный 8" xfId="7" xr:uid="{00000000-0005-0000-0000-000007000000}"/>
    <cellStyle name="Обычный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241300</xdr:colOff>
      <xdr:row>4</xdr:row>
      <xdr:rowOff>1106488</xdr:rowOff>
    </xdr:from>
    <xdr:to>
      <xdr:col>12</xdr:col>
      <xdr:colOff>727075</xdr:colOff>
      <xdr:row>4</xdr:row>
      <xdr:rowOff>1354138</xdr:rowOff>
    </xdr:to>
    <xdr:pic>
      <xdr:nvPicPr>
        <xdr:cNvPr id="1025" name="Рисунок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97863" y="2463801"/>
          <a:ext cx="485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zoomScale="120" zoomScaleNormal="120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9" sqref="A9:O9"/>
    </sheetView>
  </sheetViews>
  <sheetFormatPr defaultColWidth="8.85546875" defaultRowHeight="11.25" x14ac:dyDescent="0.2"/>
  <cols>
    <col min="1" max="1" width="11.140625" style="5" customWidth="1"/>
    <col min="2" max="2" width="35.28515625" style="5" customWidth="1"/>
    <col min="3" max="3" width="7.85546875" style="5" customWidth="1"/>
    <col min="4" max="4" width="7.42578125" style="5" customWidth="1"/>
    <col min="5" max="6" width="9.5703125" style="5" customWidth="1"/>
    <col min="7" max="7" width="10" style="5" customWidth="1"/>
    <col min="8" max="8" width="8.42578125" style="5" hidden="1" customWidth="1"/>
    <col min="9" max="9" width="8.28515625" style="5" hidden="1" customWidth="1"/>
    <col min="10" max="10" width="10.42578125" style="5" customWidth="1"/>
    <col min="11" max="11" width="12.5703125" style="5" customWidth="1"/>
    <col min="12" max="12" width="7" style="5" customWidth="1"/>
    <col min="13" max="13" width="12.7109375" style="5" customWidth="1"/>
    <col min="14" max="14" width="8.140625" style="5" customWidth="1"/>
    <col min="15" max="15" width="10.85546875" style="5" customWidth="1"/>
    <col min="16" max="16384" width="8.85546875" style="5"/>
  </cols>
  <sheetData>
    <row r="1" spans="1:15" ht="20.25" customHeight="1" x14ac:dyDescent="0.2">
      <c r="M1" s="39"/>
      <c r="N1" s="39"/>
      <c r="O1" s="39"/>
    </row>
    <row r="2" spans="1:15" ht="1.5" customHeight="1" x14ac:dyDescent="0.2">
      <c r="M2" s="39"/>
      <c r="N2" s="39"/>
      <c r="O2" s="39"/>
    </row>
    <row r="3" spans="1:15" ht="36" customHeight="1" x14ac:dyDescent="0.2">
      <c r="A3" s="32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49.5" customHeight="1" x14ac:dyDescent="0.2">
      <c r="A4" s="34" t="s">
        <v>0</v>
      </c>
      <c r="B4" s="34" t="s">
        <v>18</v>
      </c>
      <c r="C4" s="34" t="s">
        <v>1</v>
      </c>
      <c r="D4" s="34" t="s">
        <v>2</v>
      </c>
      <c r="E4" s="37" t="s">
        <v>3</v>
      </c>
      <c r="F4" s="37"/>
      <c r="G4" s="35"/>
      <c r="H4" s="34" t="s">
        <v>4</v>
      </c>
      <c r="I4" s="35"/>
      <c r="J4" s="37" t="s">
        <v>16</v>
      </c>
      <c r="K4" s="35"/>
      <c r="L4" s="35"/>
      <c r="M4" s="34" t="s">
        <v>13</v>
      </c>
      <c r="N4" s="35"/>
      <c r="O4" s="35"/>
    </row>
    <row r="5" spans="1:15" ht="120.75" thickBot="1" x14ac:dyDescent="0.25">
      <c r="A5" s="35"/>
      <c r="B5" s="34"/>
      <c r="C5" s="35"/>
      <c r="D5" s="35"/>
      <c r="E5" s="19" t="s">
        <v>20</v>
      </c>
      <c r="F5" s="19" t="s">
        <v>21</v>
      </c>
      <c r="G5" s="19" t="s">
        <v>22</v>
      </c>
      <c r="H5" s="17" t="s">
        <v>5</v>
      </c>
      <c r="I5" s="17" t="s">
        <v>6</v>
      </c>
      <c r="J5" s="17" t="s">
        <v>7</v>
      </c>
      <c r="K5" s="17" t="s">
        <v>8</v>
      </c>
      <c r="L5" s="17" t="s">
        <v>23</v>
      </c>
      <c r="M5" s="17" t="s">
        <v>15</v>
      </c>
      <c r="N5" s="17" t="s">
        <v>9</v>
      </c>
      <c r="O5" s="17" t="s">
        <v>14</v>
      </c>
    </row>
    <row r="6" spans="1:15" ht="45.75" customHeight="1" thickBot="1" x14ac:dyDescent="0.25">
      <c r="A6" s="18">
        <v>1</v>
      </c>
      <c r="B6" s="20" t="s">
        <v>24</v>
      </c>
      <c r="C6" s="18" t="s">
        <v>17</v>
      </c>
      <c r="D6" s="21">
        <v>1</v>
      </c>
      <c r="E6" s="22">
        <v>30202.92</v>
      </c>
      <c r="F6" s="23">
        <v>32620</v>
      </c>
      <c r="G6" s="23">
        <v>33677</v>
      </c>
      <c r="H6" s="24"/>
      <c r="I6" s="24" t="s">
        <v>10</v>
      </c>
      <c r="J6" s="24">
        <f>AVERAGE(E6:G6)</f>
        <v>32166.639999999999</v>
      </c>
      <c r="K6" s="25">
        <f>STDEV(E6:G6)</f>
        <v>1780.859182754213</v>
      </c>
      <c r="L6" s="25">
        <f>K6/J6*100</f>
        <v>5.5363543806695787</v>
      </c>
      <c r="M6" s="24">
        <f>((D6/3)*(SUM(E6:G6)))</f>
        <v>32166.639999999999</v>
      </c>
      <c r="N6" s="24">
        <f>M6/D6</f>
        <v>32166.639999999999</v>
      </c>
      <c r="O6" s="24">
        <f>N6*D6</f>
        <v>32166.639999999999</v>
      </c>
    </row>
    <row r="7" spans="1:15" ht="18" customHeight="1" x14ac:dyDescent="0.2">
      <c r="A7" s="26"/>
      <c r="B7" s="26"/>
      <c r="C7" s="26"/>
      <c r="D7" s="26"/>
      <c r="E7" s="27">
        <f>SUM(E6:E6)</f>
        <v>30202.92</v>
      </c>
      <c r="F7" s="28">
        <f>SUM(F6:F6)</f>
        <v>32620</v>
      </c>
      <c r="G7" s="27">
        <f>SUM(G6:G6)</f>
        <v>33677</v>
      </c>
      <c r="H7" s="28" t="e">
        <f>#REF!</f>
        <v>#REF!</v>
      </c>
      <c r="I7" s="26" t="s">
        <v>11</v>
      </c>
      <c r="J7" s="26"/>
      <c r="K7" s="28"/>
      <c r="L7" s="26"/>
      <c r="M7" s="26"/>
      <c r="N7" s="26"/>
      <c r="O7" s="28">
        <f>SUM(O6:O6)</f>
        <v>32166.639999999999</v>
      </c>
    </row>
    <row r="8" spans="1:15" ht="66" customHeight="1" x14ac:dyDescent="0.2">
      <c r="A8" s="16"/>
      <c r="B8" s="38" t="s">
        <v>25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5" ht="27.75" customHeight="1" x14ac:dyDescent="0.2">
      <c r="A9" s="36" t="s">
        <v>27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36" customHeight="1" x14ac:dyDescent="0.2">
      <c r="A10" s="30" t="s">
        <v>19</v>
      </c>
      <c r="B10" s="30"/>
      <c r="C10" s="30"/>
      <c r="D10" s="30"/>
      <c r="E10" s="30"/>
      <c r="F10" s="15"/>
      <c r="G10" s="15"/>
      <c r="H10" s="15"/>
      <c r="I10" s="15"/>
      <c r="J10" s="14">
        <v>46231</v>
      </c>
      <c r="K10" s="15"/>
      <c r="L10" s="15"/>
      <c r="M10" s="15"/>
      <c r="N10" s="15"/>
      <c r="O10" s="15"/>
    </row>
    <row r="11" spans="1:15" x14ac:dyDescent="0.2">
      <c r="A11" s="8"/>
      <c r="B11" s="8"/>
      <c r="C11" s="8"/>
      <c r="D11" s="15"/>
      <c r="E11" s="8"/>
      <c r="F11" s="8"/>
      <c r="G11" s="8"/>
      <c r="H11" s="8"/>
      <c r="I11" s="15"/>
      <c r="J11" s="9"/>
      <c r="K11" s="15"/>
      <c r="L11" s="15"/>
      <c r="M11" s="15"/>
      <c r="N11" s="15"/>
      <c r="O11" s="10"/>
    </row>
    <row r="12" spans="1:15" ht="0.75" customHeight="1" x14ac:dyDescent="0.2">
      <c r="A12" s="8"/>
      <c r="B12" s="8"/>
      <c r="C12" s="8"/>
      <c r="D12" s="15"/>
      <c r="E12" s="8"/>
      <c r="F12" s="8"/>
      <c r="G12" s="8"/>
      <c r="H12" s="11" t="s">
        <v>12</v>
      </c>
      <c r="I12" s="15"/>
      <c r="J12" s="15"/>
      <c r="K12" s="15"/>
      <c r="L12" s="15"/>
      <c r="M12" s="15"/>
      <c r="N12" s="12"/>
      <c r="O12" s="10"/>
    </row>
    <row r="13" spans="1:15" ht="15" hidden="1" customHeight="1" x14ac:dyDescent="0.2">
      <c r="A13" s="31"/>
      <c r="B13" s="31"/>
      <c r="C13" s="31"/>
      <c r="D13" s="31"/>
      <c r="E13" s="29"/>
      <c r="F13" s="29"/>
      <c r="G13" s="29"/>
      <c r="H13" s="29"/>
      <c r="I13" s="29"/>
      <c r="J13" s="29"/>
      <c r="K13" s="29"/>
      <c r="L13" s="15"/>
      <c r="M13" s="15"/>
      <c r="N13" s="15"/>
      <c r="O13" s="13"/>
    </row>
    <row r="14" spans="1:15" x14ac:dyDescent="0.2">
      <c r="A14" s="1"/>
      <c r="B14" s="1"/>
      <c r="C14" s="1"/>
      <c r="D14" s="2"/>
      <c r="E14" s="3"/>
      <c r="F14" s="3"/>
      <c r="G14" s="3"/>
      <c r="H14" s="7"/>
      <c r="O14" s="6"/>
    </row>
    <row r="15" spans="1:15" x14ac:dyDescent="0.2">
      <c r="H15" s="2"/>
    </row>
    <row r="16" spans="1:15" x14ac:dyDescent="0.2">
      <c r="E16" s="6"/>
      <c r="F16" s="6"/>
      <c r="G16" s="6"/>
      <c r="H16" s="4"/>
    </row>
    <row r="17" spans="5:15" x14ac:dyDescent="0.2">
      <c r="E17" s="6"/>
      <c r="F17" s="6"/>
      <c r="G17" s="6"/>
    </row>
    <row r="23" spans="5:15" x14ac:dyDescent="0.2">
      <c r="O23" s="6"/>
    </row>
    <row r="24" spans="5:15" x14ac:dyDescent="0.2">
      <c r="O24" s="6"/>
    </row>
    <row r="25" spans="5:15" x14ac:dyDescent="0.2">
      <c r="O25" s="6"/>
    </row>
    <row r="26" spans="5:15" x14ac:dyDescent="0.2">
      <c r="O26" s="6"/>
    </row>
    <row r="27" spans="5:15" x14ac:dyDescent="0.2">
      <c r="O27" s="6"/>
    </row>
    <row r="28" spans="5:15" x14ac:dyDescent="0.2">
      <c r="O28" s="6"/>
    </row>
    <row r="29" spans="5:15" x14ac:dyDescent="0.2">
      <c r="O29" s="6"/>
    </row>
    <row r="30" spans="5:15" x14ac:dyDescent="0.2">
      <c r="O30" s="6"/>
    </row>
    <row r="31" spans="5:15" x14ac:dyDescent="0.2">
      <c r="O31" s="6"/>
    </row>
    <row r="32" spans="5:15" x14ac:dyDescent="0.2">
      <c r="O32" s="6"/>
    </row>
    <row r="33" spans="15:15" x14ac:dyDescent="0.2">
      <c r="O33" s="6"/>
    </row>
    <row r="34" spans="15:15" x14ac:dyDescent="0.2">
      <c r="O34" s="6"/>
    </row>
    <row r="35" spans="15:15" x14ac:dyDescent="0.2">
      <c r="O35" s="6"/>
    </row>
    <row r="36" spans="15:15" x14ac:dyDescent="0.2">
      <c r="O36" s="6"/>
    </row>
    <row r="37" spans="15:15" x14ac:dyDescent="0.2">
      <c r="O37" s="6"/>
    </row>
    <row r="38" spans="15:15" x14ac:dyDescent="0.2">
      <c r="O38" s="6"/>
    </row>
    <row r="39" spans="15:15" x14ac:dyDescent="0.2">
      <c r="O39" s="6"/>
    </row>
    <row r="40" spans="15:15" x14ac:dyDescent="0.2">
      <c r="O40" s="6"/>
    </row>
    <row r="41" spans="15:15" x14ac:dyDescent="0.2">
      <c r="O41" s="6"/>
    </row>
    <row r="42" spans="15:15" x14ac:dyDescent="0.2">
      <c r="O42" s="6"/>
    </row>
    <row r="43" spans="15:15" x14ac:dyDescent="0.2">
      <c r="O43" s="6"/>
    </row>
    <row r="44" spans="15:15" x14ac:dyDescent="0.2">
      <c r="O44" s="6"/>
    </row>
    <row r="45" spans="15:15" x14ac:dyDescent="0.2">
      <c r="O45" s="6"/>
    </row>
    <row r="46" spans="15:15" x14ac:dyDescent="0.2">
      <c r="O46" s="6"/>
    </row>
    <row r="47" spans="15:15" x14ac:dyDescent="0.2">
      <c r="O47" s="6"/>
    </row>
    <row r="48" spans="15:15" x14ac:dyDescent="0.2">
      <c r="O48" s="6"/>
    </row>
    <row r="49" spans="15:15" x14ac:dyDescent="0.2">
      <c r="O49" s="6"/>
    </row>
    <row r="50" spans="15:15" x14ac:dyDescent="0.2">
      <c r="O50" s="6"/>
    </row>
    <row r="51" spans="15:15" x14ac:dyDescent="0.2">
      <c r="O51" s="6"/>
    </row>
    <row r="52" spans="15:15" x14ac:dyDescent="0.2">
      <c r="O52" s="6"/>
    </row>
    <row r="53" spans="15:15" x14ac:dyDescent="0.2">
      <c r="O53" s="6"/>
    </row>
    <row r="54" spans="15:15" x14ac:dyDescent="0.2">
      <c r="O54" s="6"/>
    </row>
    <row r="55" spans="15:15" x14ac:dyDescent="0.2">
      <c r="O55" s="6"/>
    </row>
    <row r="56" spans="15:15" x14ac:dyDescent="0.2">
      <c r="O56" s="6"/>
    </row>
    <row r="57" spans="15:15" x14ac:dyDescent="0.2">
      <c r="O57" s="6"/>
    </row>
    <row r="58" spans="15:15" x14ac:dyDescent="0.2">
      <c r="O58" s="6"/>
    </row>
    <row r="59" spans="15:15" x14ac:dyDescent="0.2">
      <c r="O59" s="6"/>
    </row>
    <row r="60" spans="15:15" x14ac:dyDescent="0.2">
      <c r="O60" s="6"/>
    </row>
    <row r="61" spans="15:15" x14ac:dyDescent="0.2">
      <c r="O61" s="6"/>
    </row>
    <row r="62" spans="15:15" x14ac:dyDescent="0.2">
      <c r="O62" s="6"/>
    </row>
    <row r="63" spans="15:15" x14ac:dyDescent="0.2">
      <c r="O63" s="6"/>
    </row>
    <row r="64" spans="15:15" x14ac:dyDescent="0.2">
      <c r="O64" s="6"/>
    </row>
    <row r="65" spans="15:15" x14ac:dyDescent="0.2">
      <c r="O65" s="6"/>
    </row>
    <row r="66" spans="15:15" x14ac:dyDescent="0.2">
      <c r="O66" s="6"/>
    </row>
    <row r="67" spans="15:15" x14ac:dyDescent="0.2">
      <c r="O67" s="6"/>
    </row>
  </sheetData>
  <mergeCells count="16">
    <mergeCell ref="M1:O1"/>
    <mergeCell ref="M2:O2"/>
    <mergeCell ref="J4:L4"/>
    <mergeCell ref="M4:O4"/>
    <mergeCell ref="B4:B5"/>
    <mergeCell ref="C4:C5"/>
    <mergeCell ref="D4:D5"/>
    <mergeCell ref="E13:K13"/>
    <mergeCell ref="A10:E10"/>
    <mergeCell ref="A13:D13"/>
    <mergeCell ref="A3:O3"/>
    <mergeCell ref="A4:A5"/>
    <mergeCell ref="A9:O9"/>
    <mergeCell ref="E4:G4"/>
    <mergeCell ref="H4:I4"/>
    <mergeCell ref="B8:O8"/>
  </mergeCells>
  <phoneticPr fontId="0" type="noConversion"/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Симанюк Валерия Сергеевна</dc:creator>
  <cp:lastModifiedBy>Бачеева Наталья Михайловна</cp:lastModifiedBy>
  <cp:lastPrinted>2026-07-07T08:48:31Z</cp:lastPrinted>
  <dcterms:created xsi:type="dcterms:W3CDTF">2015-08-07T05:52:17Z</dcterms:created>
  <dcterms:modified xsi:type="dcterms:W3CDTF">2026-07-28T09:43:01Z</dcterms:modified>
</cp:coreProperties>
</file>