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latova_oa\Desktop\АВР ЛПС рубильники\"/>
    </mc:Choice>
  </mc:AlternateContent>
  <bookViews>
    <workbookView xWindow="0" yWindow="0" windowWidth="28800" windowHeight="12435"/>
  </bookViews>
  <sheets>
    <sheet name="Расчет цены" sheetId="2" r:id="rId1"/>
  </sheets>
  <calcPr calcId="152511" refMode="R1C1"/>
</workbook>
</file>

<file path=xl/calcChain.xml><?xml version="1.0" encoding="utf-8"?>
<calcChain xmlns="http://schemas.openxmlformats.org/spreadsheetml/2006/main">
  <c r="I7" i="2" l="1"/>
  <c r="L7" i="2" l="1"/>
  <c r="M7" i="2" s="1"/>
  <c r="N7" i="2" s="1"/>
  <c r="O7" i="2" s="1"/>
  <c r="J7" i="2"/>
  <c r="K7" i="2" s="1"/>
  <c r="O9" i="2" l="1"/>
</calcChain>
</file>

<file path=xl/sharedStrings.xml><?xml version="1.0" encoding="utf-8"?>
<sst xmlns="http://schemas.openxmlformats.org/spreadsheetml/2006/main" count="33" uniqueCount="33">
  <si>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</si>
  <si>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</si>
  <si>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</si>
  <si>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</si>
  <si>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</si>
  <si>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</si>
  <si>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</si>
  <si>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</si>
  <si>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</si>
  <si>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</si>
  <si>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</si>
  <si>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</si>
  <si>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</si>
  <si>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</si>
  <si>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</si>
  <si>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</si>
  <si>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</si>
  <si>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</si>
  <si>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</si>
  <si>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</si>
  <si>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Начальник контрактной службы</t>
  </si>
  <si>
    <t>О.А Маглатова</t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</si>
  <si>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</t>
    </r>
    <r>
      <rPr>
        <sz val="8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color indexed="8"/>
        <rFont val="Times New Roman"/>
        <family val="1"/>
        <charset val="204"/>
      </rPr>
      <t>ы</t>
    </r>
  </si>
  <si>
    <t>у.е.</t>
  </si>
  <si>
    <t>,</t>
  </si>
  <si>
    <t xml:space="preserve">иной метод </t>
  </si>
  <si>
    <t xml:space="preserve">РАСЧЕТ (Обоснование) начальной (максимальной) цены государственного контракта на выполнение работ по восстановлению работоспособности системы бесперебойного электроснабжения АВР по адресу: г. Ставрополь, ул. Советская, 13-15, ФКУЗ Ставропольский противочумный институт Роспотребнадзора
</t>
  </si>
  <si>
    <t>выполнение работ по восстановлению работоспособности системы бесперебойного электроснабжения АВР по адресу: г. Ставрополь, ул. Советская, 13-15, ФКУЗ Ставропольский противочумный институт Роспотребнадзора</t>
  </si>
  <si>
    <t>Информация №1 вх 5272 от 19.08.2026</t>
  </si>
  <si>
    <t>Информация № 2 вх 5273 от 19.08.2026</t>
  </si>
  <si>
    <t>Информация №3 вх 5274  от 19.08.2026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</si>
  <si>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83 470,66рублей                                                              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  <r>
      <rPr>
        <b/>
        <sz val="11"/>
        <color indexed="9"/>
        <rFont val="Times New Roman"/>
        <family val="1"/>
        <charset val="204"/>
      </rPr>
      <t xml:space="preserve">ВВ </t>
    </r>
  </si>
  <si>
    <r>
      <t>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</t>
    </r>
    <r>
      <rPr>
        <b/>
        <u/>
        <sz val="11"/>
        <color indexed="8"/>
        <rFont val="Times New Roman"/>
        <family val="1"/>
        <charset val="204"/>
      </rPr>
      <t xml:space="preserve"> 82750 </t>
    </r>
    <r>
      <rPr>
        <sz val="11"/>
        <color indexed="8"/>
        <rFont val="Times New Roman"/>
        <family val="1"/>
        <charset val="204"/>
      </rPr>
      <t>рублей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</si>
</sst>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distributed" wrapText="1"/>
    </xf>
    <xf numFmtId="0" fontId="3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9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/>
    <xf numFmtId="4" fontId="9" fillId="0" borderId="3" xfId="1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left" vertical="distributed" wrapText="1"/>
    </xf>
    <xf numFmtId="4" fontId="4" fillId="0" borderId="0" xfId="0" applyNumberFormat="1" applyFont="1" applyAlignment="1" applyProtection="1">
      <alignment wrapText="1"/>
      <protection locked="0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wrapText="1"/>
      <protection locked="0"/>
    </xf>
    <xf numFmtId="4" fontId="3" fillId="0" borderId="0" xfId="0" applyNumberFormat="1" applyFont="1"/>
    <xf numFmtId="4" fontId="2" fillId="0" borderId="0" xfId="0" applyNumberFormat="1" applyFont="1"/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9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vertical="distributed" wrapText="1"/>
    </xf>
    <xf numFmtId="0" fontId="0" fillId="0" borderId="0" xfId="0" applyFont="1" applyAlignment="1">
      <alignment vertical="distributed" wrapText="1"/>
    </xf>
    <xf numFmtId="0" fontId="7" fillId="0" borderId="0" xfId="0" applyFont="1" applyAlignment="1">
      <alignment horizontal="left" vertical="distributed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distributed" wrapText="1"/>
    </xf>
    <xf numFmtId="0" fontId="1" fillId="0" borderId="0" xfId="0" applyFont="1" applyFill="1" applyBorder="1" applyAlignment="1">
      <alignment vertical="distributed" wrapText="1"/>
    </xf>
    <xf numFmtId="0" fontId="0" fillId="0" borderId="0" xfId="0" applyFont="1" applyFill="1" applyAlignment="1">
      <alignment vertical="distributed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1228725</xdr:rowOff>
    </xdr:from>
    <xdr:to>
      <xdr:col>11</xdr:col>
      <xdr:colOff>19050</xdr:colOff>
      <xdr:row>5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35616</xdr:colOff>
      <xdr:row>5</xdr:row>
      <xdr:rowOff>890794</xdr:rowOff>
    </xdr:from>
    <xdr:to>
      <xdr:col>10</xdr:col>
      <xdr:colOff>16152</xdr:colOff>
      <xdr:row>5</xdr:row>
      <xdr:rowOff>1328944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3529" y="3276185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295274</xdr:colOff>
      <xdr:row>5</xdr:row>
      <xdr:rowOff>2038351</xdr:rowOff>
    </xdr:from>
    <xdr:to>
      <xdr:col>11</xdr:col>
      <xdr:colOff>1162049</xdr:colOff>
      <xdr:row>5</xdr:row>
      <xdr:rowOff>2418313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4" y="4914901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topLeftCell="A5" zoomScaleNormal="100" zoomScaleSheetLayoutView="100" workbookViewId="0">
      <selection sqref="A1:O16"/>
    </sheetView>
  </sheetViews>
  <sheetFormatPr defaultRowHeight="12.75" x14ac:dyDescent="0.2"/>
  <cols>
    <col min="1" max="1" width="4" style="1" customWidth="1"/>
    <col min="2" max="2" width="26.28515625" style="1" customWidth="1"/>
    <col min="3" max="3" width="5.85546875" style="1" customWidth="1"/>
    <col min="4" max="4" width="6.85546875" style="1" customWidth="1"/>
    <col min="5" max="7" width="11.7109375" style="29" customWidth="1"/>
    <col min="8" max="8" width="6.140625" style="1" customWidth="1"/>
    <col min="9" max="9" width="10.85546875" style="1" customWidth="1"/>
    <col min="10" max="10" width="10.42578125" style="1" customWidth="1"/>
    <col min="11" max="11" width="9.85546875" style="1" customWidth="1"/>
    <col min="12" max="12" width="21.7109375" style="1" customWidth="1"/>
    <col min="13" max="13" width="11" style="1" customWidth="1"/>
    <col min="14" max="14" width="11.5703125" style="1" customWidth="1"/>
    <col min="15" max="15" width="11.7109375" style="1" customWidth="1"/>
    <col min="16" max="16384" width="9.140625" style="1"/>
  </cols>
  <sheetData>
    <row r="1" spans="1:15" ht="37.5" customHeight="1" x14ac:dyDescent="0.25">
      <c r="A1" s="14"/>
      <c r="B1" s="14"/>
      <c r="C1" s="14"/>
      <c r="D1" s="14"/>
      <c r="E1" s="22"/>
      <c r="F1" s="22"/>
      <c r="G1" s="22"/>
      <c r="H1" s="14"/>
      <c r="I1" s="54" t="s">
        <v>17</v>
      </c>
      <c r="J1" s="54"/>
      <c r="K1" s="54"/>
      <c r="L1" s="54"/>
      <c r="M1" s="54"/>
      <c r="N1" s="54"/>
      <c r="O1" s="54"/>
    </row>
    <row r="2" spans="1:15" s="4" customFormat="1" ht="42.75" customHeight="1" x14ac:dyDescent="0.3">
      <c r="A2" s="52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11" customFormat="1" ht="23.25" customHeight="1" x14ac:dyDescent="0.25">
      <c r="A3" s="12"/>
      <c r="B3" s="13" t="s">
        <v>15</v>
      </c>
      <c r="C3" s="48" t="s">
        <v>18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5" s="11" customFormat="1" ht="23.25" customHeight="1" x14ac:dyDescent="0.25">
      <c r="A4" s="15"/>
      <c r="B4" s="16"/>
      <c r="C4" s="51" t="s">
        <v>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s="11" customFormat="1" ht="40.5" customHeight="1" x14ac:dyDescent="0.25">
      <c r="A5" s="55" t="s">
        <v>0</v>
      </c>
      <c r="B5" s="55" t="s">
        <v>9</v>
      </c>
      <c r="C5" s="39" t="s">
        <v>1</v>
      </c>
      <c r="D5" s="39" t="s">
        <v>2</v>
      </c>
      <c r="E5" s="41" t="s">
        <v>10</v>
      </c>
      <c r="F5" s="42"/>
      <c r="G5" s="43"/>
      <c r="H5" s="17"/>
      <c r="I5" s="56" t="s">
        <v>12</v>
      </c>
      <c r="J5" s="56"/>
      <c r="K5" s="56"/>
      <c r="L5" s="44" t="s">
        <v>16</v>
      </c>
      <c r="M5" s="44"/>
      <c r="N5" s="44"/>
      <c r="O5" s="44"/>
    </row>
    <row r="6" spans="1:15" ht="156" customHeight="1" x14ac:dyDescent="0.2">
      <c r="A6" s="55"/>
      <c r="B6" s="55"/>
      <c r="C6" s="40"/>
      <c r="D6" s="40"/>
      <c r="E6" s="23" t="s">
        <v>28</v>
      </c>
      <c r="F6" s="23" t="s">
        <v>29</v>
      </c>
      <c r="G6" s="23" t="s">
        <v>30</v>
      </c>
      <c r="H6" s="7" t="s">
        <v>5</v>
      </c>
      <c r="I6" s="7" t="s">
        <v>4</v>
      </c>
      <c r="J6" s="7" t="s">
        <v>3</v>
      </c>
      <c r="K6" s="8" t="s">
        <v>19</v>
      </c>
      <c r="L6" s="9" t="s">
        <v>22</v>
      </c>
      <c r="M6" s="7" t="s">
        <v>7</v>
      </c>
      <c r="N6" s="7" t="s">
        <v>8</v>
      </c>
      <c r="O6" s="7" t="s">
        <v>11</v>
      </c>
    </row>
    <row r="7" spans="1:15" ht="150" x14ac:dyDescent="0.2">
      <c r="A7" s="12">
        <v>1</v>
      </c>
      <c r="B7" s="35" t="s">
        <v>27</v>
      </c>
      <c r="C7" s="19" t="s">
        <v>23</v>
      </c>
      <c r="D7" s="20">
        <v>1</v>
      </c>
      <c r="E7" s="18">
        <v>84262</v>
      </c>
      <c r="F7" s="18">
        <v>82750</v>
      </c>
      <c r="G7" s="18">
        <v>83400</v>
      </c>
      <c r="H7" s="18" t="s">
        <v>6</v>
      </c>
      <c r="I7" s="18">
        <f t="shared" ref="I7" si="0">AVERAGE(E7:G7)</f>
        <v>83470.666666666672</v>
      </c>
      <c r="J7" s="18">
        <f t="shared" ref="J7" si="1">SQRT(((SUM((POWER(G7-I7,2)),(POWER(F7-I7,2)),(POWER(E7-I7,2)))/(COLUMNS(E7:G7)-1))))</f>
        <v>758.4730274263768</v>
      </c>
      <c r="K7" s="18">
        <f>J7/I7*100</f>
        <v>0.90867014451349382</v>
      </c>
      <c r="L7" s="18">
        <f>((D7/3)*(SUM(E7:G7)))</f>
        <v>83470.666666666657</v>
      </c>
      <c r="M7" s="18">
        <f>L7/D7</f>
        <v>83470.666666666657</v>
      </c>
      <c r="N7" s="18">
        <f t="shared" ref="N7" si="2">ROUNDDOWN(M7,2)</f>
        <v>83470.66</v>
      </c>
      <c r="O7" s="18">
        <f>N7*D7</f>
        <v>83470.66</v>
      </c>
    </row>
    <row r="8" spans="1:15" ht="15" x14ac:dyDescent="0.2">
      <c r="A8" s="30"/>
      <c r="B8" s="33"/>
      <c r="C8" s="21"/>
      <c r="D8" s="31"/>
      <c r="E8" s="32"/>
      <c r="F8" s="32"/>
      <c r="G8" s="32" t="s">
        <v>24</v>
      </c>
      <c r="H8" s="32"/>
      <c r="I8" s="32"/>
      <c r="J8" s="32"/>
      <c r="K8" s="32"/>
      <c r="L8" s="32"/>
      <c r="M8" s="32"/>
      <c r="N8" s="32"/>
      <c r="O8" s="32"/>
    </row>
    <row r="9" spans="1:15" s="34" customFormat="1" ht="53.25" customHeight="1" x14ac:dyDescent="0.25">
      <c r="A9" s="36" t="s">
        <v>31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 t="e">
        <f>SUM(#REF!)</f>
        <v>#REF!</v>
      </c>
    </row>
    <row r="10" spans="1:15" s="34" customFormat="1" ht="29.25" customHeight="1" x14ac:dyDescent="0.25">
      <c r="A10" s="46" t="s">
        <v>32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s="2" customFormat="1" ht="31.5" customHeight="1" x14ac:dyDescent="0.25">
      <c r="A11" s="36" t="s">
        <v>14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5" s="2" customFormat="1" ht="33" customHeight="1" x14ac:dyDescent="0.25">
      <c r="A12" s="45" t="s">
        <v>13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s="2" customFormat="1" ht="10.5" customHeigh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 s="2" customFormat="1" ht="9.75" customHeight="1" x14ac:dyDescent="0.25">
      <c r="A14" s="10"/>
      <c r="B14" s="10"/>
      <c r="C14" s="10"/>
      <c r="D14" s="10"/>
      <c r="E14" s="24"/>
      <c r="F14" s="24"/>
      <c r="G14" s="24"/>
      <c r="H14" s="10"/>
      <c r="I14" s="10"/>
      <c r="J14" s="10"/>
      <c r="K14" s="10"/>
      <c r="L14" s="10"/>
      <c r="M14" s="10"/>
      <c r="N14" s="10"/>
      <c r="O14" s="10"/>
    </row>
    <row r="15" spans="1:15" s="3" customFormat="1" ht="11.25" customHeight="1" x14ac:dyDescent="0.3">
      <c r="A15" s="6"/>
      <c r="B15" s="6"/>
      <c r="C15" s="6"/>
      <c r="D15" s="4"/>
      <c r="E15" s="25"/>
      <c r="F15" s="26"/>
      <c r="G15" s="27"/>
      <c r="H15" s="5"/>
      <c r="I15" s="5"/>
      <c r="J15" s="5"/>
      <c r="K15" s="5"/>
      <c r="L15" s="5"/>
      <c r="M15" s="5"/>
      <c r="N15" s="5"/>
      <c r="O15" s="5"/>
    </row>
    <row r="16" spans="1:15" s="11" customFormat="1" ht="15.75" x14ac:dyDescent="0.25">
      <c r="B16" s="11" t="s">
        <v>20</v>
      </c>
      <c r="E16" s="28"/>
      <c r="F16" s="28"/>
      <c r="G16" s="28"/>
      <c r="L16" s="11" t="s">
        <v>21</v>
      </c>
    </row>
  </sheetData>
  <mergeCells count="16">
    <mergeCell ref="C3:O3"/>
    <mergeCell ref="C4:O4"/>
    <mergeCell ref="A2:O2"/>
    <mergeCell ref="I1:O1"/>
    <mergeCell ref="A5:A6"/>
    <mergeCell ref="B5:B6"/>
    <mergeCell ref="I5:K5"/>
    <mergeCell ref="A9:O9"/>
    <mergeCell ref="A13:O13"/>
    <mergeCell ref="D5:D6"/>
    <mergeCell ref="E5:G5"/>
    <mergeCell ref="C5:C6"/>
    <mergeCell ref="L5:O5"/>
    <mergeCell ref="A11:O11"/>
    <mergeCell ref="A12:O12"/>
    <mergeCell ref="A10:O10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Ольга Александровна Маглатова</cp:lastModifiedBy>
  <cp:lastPrinted>2026-08-20T11:28:59Z</cp:lastPrinted>
  <dcterms:created xsi:type="dcterms:W3CDTF">2014-01-15T18:15:09Z</dcterms:created>
  <dcterms:modified xsi:type="dcterms:W3CDTF">2026-08-20T11:30:25Z</dcterms:modified>
</cp:coreProperties>
</file>