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ТО холодильников\новое\"/>
    </mc:Choice>
  </mc:AlternateContent>
  <bookViews>
    <workbookView xWindow="-120" yWindow="-120" windowWidth="15480" windowHeight="7185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цены'!$A$1:$N$24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9" i="2" l="1"/>
  <c r="N19" i="2" s="1"/>
  <c r="J19" i="2"/>
  <c r="K19" i="2" s="1"/>
  <c r="L19" i="2" s="1"/>
  <c r="J9" i="2" l="1"/>
  <c r="K9" i="2" s="1"/>
  <c r="L9" i="2" s="1"/>
  <c r="J6" i="2"/>
  <c r="K6" i="2" s="1"/>
  <c r="L6" i="2" s="1"/>
  <c r="J7" i="2"/>
  <c r="K7" i="2" s="1"/>
  <c r="L7" i="2" s="1"/>
  <c r="J8" i="2"/>
  <c r="K8" i="2" s="1"/>
  <c r="L8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14" i="2"/>
  <c r="K14" i="2" s="1"/>
  <c r="L14" i="2" s="1"/>
  <c r="J15" i="2"/>
  <c r="K15" i="2" s="1"/>
  <c r="L15" i="2" s="1"/>
  <c r="J16" i="2"/>
  <c r="K16" i="2" s="1"/>
  <c r="L16" i="2" s="1"/>
  <c r="J17" i="2"/>
  <c r="K17" i="2" s="1"/>
  <c r="L17" i="2" s="1"/>
  <c r="J18" i="2"/>
  <c r="K18" i="2" s="1"/>
  <c r="L18" i="2" s="1"/>
  <c r="M7" i="2"/>
  <c r="N7" i="2" s="1"/>
  <c r="M8" i="2"/>
  <c r="N8" i="2" s="1"/>
  <c r="M9" i="2"/>
  <c r="N9" i="2" s="1"/>
  <c r="M10" i="2"/>
  <c r="N10" i="2" s="1"/>
  <c r="M11" i="2"/>
  <c r="N11" i="2" s="1"/>
  <c r="M12" i="2"/>
  <c r="N12" i="2" s="1"/>
  <c r="M13" i="2"/>
  <c r="N13" i="2" s="1"/>
  <c r="M14" i="2"/>
  <c r="N14" i="2" s="1"/>
  <c r="M15" i="2"/>
  <c r="N15" i="2" s="1"/>
  <c r="M16" i="2"/>
  <c r="N16" i="2" s="1"/>
  <c r="M17" i="2"/>
  <c r="N17" i="2" s="1"/>
  <c r="M18" i="2"/>
  <c r="N18" i="2" s="1"/>
  <c r="M6" i="2"/>
  <c r="N6" i="2" s="1"/>
  <c r="J20" i="2" l="1"/>
</calcChain>
</file>

<file path=xl/sharedStrings.xml><?xml version="1.0" encoding="utf-8"?>
<sst xmlns="http://schemas.openxmlformats.org/spreadsheetml/2006/main" count="66" uniqueCount="53">
  <si>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</si>
  <si>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</si>
  <si>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</si>
  <si>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</si>
  <si>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</si>
  <si>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</si>
  <si>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</si>
  <si>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</si>
  <si>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</si>
  <si>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</si>
  <si>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</si>
  <si>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</si>
  <si>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</si>
  <si>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</si>
  <si>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</si>
  <si>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</si>
  <si>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</si>
  <si>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</si>
  <si>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</si>
  <si>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</si>
  <si>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</si>
  <si>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</si>
  <si>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</si>
  <si>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</si>
  <si>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</si>
  <si>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</si>
  <si>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</si>
  <si>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</si>
  <si>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</si>
  <si>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</si>
  <si>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</si>
  <si>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Приложение № 2 к Докладной записке</t>
  </si>
  <si>
    <t>Старший инспектор  ОТО
капитан внутренней службы</t>
  </si>
  <si>
    <t>О.В. Шурхай</t>
  </si>
  <si>
    <t>Оказание услуг по ремонту и техническому обслуживанию продовольственной службы</t>
  </si>
  <si>
    <t>Поставщик № 1
вх. № 278 от 14.07.2026 г.</t>
  </si>
  <si>
    <t>Поставщик № 2
вх. № 330  от 24.07.2026 г.</t>
  </si>
  <si>
    <t xml:space="preserve">Холодильная камера КХН-11,02 (инвентарный
 № 110134201300547
Моноблок ROLAIRзамена включателя, техническое обслуживание (разовое)
(инвентарный номер 110134201300552)
</t>
  </si>
  <si>
    <t xml:space="preserve">Камера холодильная6 м3 КНЗ 
РП-2-6 (инвентарный
 № 110134201300551)техническое обслуживание (разовое)*
</t>
  </si>
  <si>
    <t xml:space="preserve">Камера холодильная  КХН 12,12 (1960*3460*2200)80ММ Polar
(инвентарный № 110134201300545) техническое обслуживание (разовое)*
</t>
  </si>
  <si>
    <t xml:space="preserve">Камера холодильная  КХН 12,12 (1960*3460*2200)80ММ Polar (инвентарный
 № 110134201300546) техническое обслуживание (разовое)*
</t>
  </si>
  <si>
    <t xml:space="preserve">Холодильная камера
 в сборе/126767,50
(инв. № 110134201300548) замена ручки двери, замена компрессора, техническое обслуживание (разовое)*
</t>
  </si>
  <si>
    <t>Холодильная камера POLAIR Standart 6/61 м3 (инвентарный  № 110134201300549)замена компрессора, замена сливного поддона, техническое обслуживание (разовое)*</t>
  </si>
  <si>
    <t>Холодильный шкаф низкотемпературный 
(Остен) 1400М2016  
(инвентарный 
 № 110134201300345)
замена резинок уплотнителя, замена датчика температуры, техническое обслуживание (разовое)*</t>
  </si>
  <si>
    <t>Холодильный шкаф низкотемпературный 
(Остен) 1400М2016 
(инвентарный № 110134201300346)
ремонт двери, замена резинок уплотнителя, замена датчика температуры,  техническое обслуживание (разовое)*</t>
  </si>
  <si>
    <t>Холодильник Саратов  
(инвентарный № 110136000001898)
техническое обслуживание (разовое</t>
  </si>
  <si>
    <t xml:space="preserve">Холодильный шкаф ROLAR CB-114-S (инвентарный 
№ 110134201300407)техническое обслуживание (разовое)*
</t>
  </si>
  <si>
    <t>Холодильный прибор NORDFROST NRB 152 W (инвентарный  № 1101344201300342)техническое обслуживание (разовое)*</t>
  </si>
  <si>
    <t>Холодильный шкаф низкотемпературный Остен 1400 М  (инвентарный 
№ 110134201300406)
техническое обслуживание (разовое)*</t>
  </si>
  <si>
    <t>Пароконвектомат Abat
 (инвентарный № 110134201300341)
замена фильтров техническое обслуживание (разовое)*</t>
  </si>
  <si>
    <t xml:space="preserve">Сковорода электрическая СЭЧ-0.45  
 (инвентарный
 № 110134201300416) замена ТЭНа, техническое обслуживание (разовое)*
</t>
  </si>
  <si>
    <t>Поставщик № 3
вх. № 342 от 06.08.2026 г.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</si>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</sst>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top" wrapText="1"/>
    </xf>
    <xf numFmtId="4" fontId="22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" fontId="21" fillId="0" borderId="3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" fontId="22" fillId="0" borderId="6" xfId="0" applyNumberFormat="1" applyFont="1" applyBorder="1" applyAlignment="1">
      <alignment horizontal="center"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4" fontId="22" fillId="0" borderId="4" xfId="0" applyNumberFormat="1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17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2" fontId="18" fillId="0" borderId="6" xfId="0" applyNumberFormat="1" applyFont="1" applyFill="1" applyBorder="1" applyAlignment="1">
      <alignment horizontal="center" vertical="top" wrapText="1"/>
    </xf>
    <xf numFmtId="2" fontId="18" fillId="0" borderId="8" xfId="0" applyNumberFormat="1" applyFont="1" applyFill="1" applyBorder="1" applyAlignment="1">
      <alignment horizontal="center" vertical="top" wrapText="1"/>
    </xf>
    <xf numFmtId="2" fontId="18" fillId="0" borderId="7" xfId="0" applyNumberFormat="1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4</xdr:row>
      <xdr:rowOff>1123950</xdr:rowOff>
    </xdr:from>
    <xdr:to>
      <xdr:col>11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4</xdr:row>
      <xdr:rowOff>1057275</xdr:rowOff>
    </xdr:from>
    <xdr:to>
      <xdr:col>11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67" t="s">
        <v>19</v>
      </c>
      <c r="D1" s="68"/>
    </row>
    <row r="2" spans="1:974" ht="99" customHeight="1" x14ac:dyDescent="0.2">
      <c r="A2" s="69" t="s">
        <v>28</v>
      </c>
      <c r="B2" s="69"/>
      <c r="C2" s="69"/>
      <c r="D2" s="69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70" t="s">
        <v>15</v>
      </c>
      <c r="B6" s="70"/>
      <c r="C6" s="3"/>
    </row>
    <row r="7" spans="1:974" s="2" customFormat="1" ht="68.25" customHeight="1" x14ac:dyDescent="0.25">
      <c r="A7" s="71" t="s">
        <v>23</v>
      </c>
      <c r="B7" s="71"/>
      <c r="C7" s="71"/>
      <c r="D7" s="72" t="s">
        <v>22</v>
      </c>
      <c r="E7" s="72"/>
      <c r="F7" s="72"/>
      <c r="G7" s="72"/>
    </row>
    <row r="8" spans="1:974" ht="12.75" customHeight="1" x14ac:dyDescent="0.2">
      <c r="A8" s="65" t="s">
        <v>24</v>
      </c>
      <c r="B8" s="65"/>
      <c r="C8" s="65"/>
      <c r="D8" s="66"/>
      <c r="E8" s="66"/>
      <c r="F8" s="66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60" zoomScaleNormal="60" zoomScaleSheetLayoutView="25" workbookViewId="0">
      <selection activeCell="F14" sqref="F14"/>
    </sheetView>
  </sheetViews>
  <sheetFormatPr defaultColWidth="9.140625" defaultRowHeight="12.75" x14ac:dyDescent="0.2"/>
  <cols>
    <col min="1" max="1" width="5.85546875" style="1" customWidth="1"/>
    <col min="2" max="2" width="50.5703125" style="1" customWidth="1"/>
    <col min="3" max="3" width="4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0.140625" style="1" customWidth="1"/>
    <col min="10" max="10" width="18.28515625" style="1" customWidth="1"/>
    <col min="11" max="11" width="17.5703125" style="1" customWidth="1"/>
    <col min="12" max="12" width="18.42578125" style="1" customWidth="1"/>
    <col min="13" max="13" width="17.140625" style="1" customWidth="1"/>
    <col min="14" max="14" width="23.5703125" style="1" customWidth="1"/>
    <col min="15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  <c r="N1" s="35" t="s">
        <v>31</v>
      </c>
    </row>
    <row r="2" spans="1:14" ht="15" x14ac:dyDescent="0.2">
      <c r="A2" s="38"/>
      <c r="B2" s="38"/>
      <c r="C2" s="39"/>
      <c r="D2" s="38"/>
      <c r="E2" s="38"/>
      <c r="F2" s="87"/>
      <c r="G2" s="87"/>
      <c r="H2" s="87"/>
      <c r="I2" s="87"/>
      <c r="J2" s="87"/>
      <c r="K2" s="87"/>
      <c r="L2" s="87"/>
      <c r="M2" s="87"/>
      <c r="N2" s="87"/>
    </row>
    <row r="3" spans="1:14" ht="51.6" customHeight="1" x14ac:dyDescent="0.2">
      <c r="A3" s="89" t="s">
        <v>20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62.25" customHeight="1" x14ac:dyDescent="0.2">
      <c r="A4" s="95" t="s">
        <v>1</v>
      </c>
      <c r="B4" s="95" t="s">
        <v>10</v>
      </c>
      <c r="C4" s="95" t="s">
        <v>16</v>
      </c>
      <c r="D4" s="95" t="s">
        <v>2</v>
      </c>
      <c r="E4" s="95" t="s">
        <v>3</v>
      </c>
      <c r="F4" s="73" t="s">
        <v>4</v>
      </c>
      <c r="G4" s="74"/>
      <c r="H4" s="74"/>
      <c r="I4" s="75"/>
      <c r="J4" s="92" t="s">
        <v>5</v>
      </c>
      <c r="K4" s="93"/>
      <c r="L4" s="94"/>
      <c r="M4" s="90" t="s">
        <v>6</v>
      </c>
      <c r="N4" s="91"/>
    </row>
    <row r="5" spans="1:14" ht="135.75" customHeight="1" thickBot="1" x14ac:dyDescent="0.25">
      <c r="A5" s="96"/>
      <c r="B5" s="96"/>
      <c r="C5" s="97"/>
      <c r="D5" s="96"/>
      <c r="E5" s="96"/>
      <c r="F5" s="50" t="s">
        <v>35</v>
      </c>
      <c r="G5" s="50" t="s">
        <v>36</v>
      </c>
      <c r="H5" s="80" t="s">
        <v>51</v>
      </c>
      <c r="I5" s="81"/>
      <c r="J5" s="46" t="s">
        <v>17</v>
      </c>
      <c r="K5" s="46" t="s">
        <v>7</v>
      </c>
      <c r="L5" s="40" t="s">
        <v>29</v>
      </c>
      <c r="M5" s="46" t="s">
        <v>9</v>
      </c>
      <c r="N5" s="46" t="s">
        <v>18</v>
      </c>
    </row>
    <row r="6" spans="1:14" ht="102.75" customHeight="1" thickBot="1" x14ac:dyDescent="0.25">
      <c r="A6" s="60">
        <v>1</v>
      </c>
      <c r="B6" s="100" t="s">
        <v>34</v>
      </c>
      <c r="C6" s="61" t="s">
        <v>37</v>
      </c>
      <c r="D6" s="47" t="s">
        <v>52</v>
      </c>
      <c r="E6" s="52">
        <v>1</v>
      </c>
      <c r="F6" s="51">
        <v>3500</v>
      </c>
      <c r="G6" s="51">
        <v>4000</v>
      </c>
      <c r="H6" s="99">
        <v>4000</v>
      </c>
      <c r="I6" s="99"/>
      <c r="J6" s="41">
        <f t="shared" ref="J6:J19" si="0">AVERAGE(F6:H6)</f>
        <v>3833.3333333333335</v>
      </c>
      <c r="K6" s="48">
        <f t="shared" ref="K6:K19" si="1">SQRT(((SUM((POWER(H6-J6,2)),(POWER(G6-J6,2)),(POWER(F6-J6,2))))/(COLUMNS(F6:H6)-1)))</f>
        <v>288.67513459481285</v>
      </c>
      <c r="L6" s="47">
        <f>K6/J6*100</f>
        <v>7.5306556850820741</v>
      </c>
      <c r="M6" s="41">
        <f t="shared" ref="M6:M19" si="2">MIN(F6:H6)</f>
        <v>3500</v>
      </c>
      <c r="N6" s="41">
        <f t="shared" ref="N6:N19" si="3">E6*M6</f>
        <v>3500</v>
      </c>
    </row>
    <row r="7" spans="1:14" ht="82.5" customHeight="1" thickBot="1" x14ac:dyDescent="0.25">
      <c r="A7" s="60">
        <v>2</v>
      </c>
      <c r="B7" s="100"/>
      <c r="C7" s="61" t="s">
        <v>38</v>
      </c>
      <c r="D7" s="64" t="s">
        <v>52</v>
      </c>
      <c r="E7" s="52">
        <v>1</v>
      </c>
      <c r="F7" s="51">
        <v>2000</v>
      </c>
      <c r="G7" s="51">
        <v>2500</v>
      </c>
      <c r="H7" s="76">
        <v>2000</v>
      </c>
      <c r="I7" s="77"/>
      <c r="J7" s="41">
        <f t="shared" si="0"/>
        <v>2166.6666666666665</v>
      </c>
      <c r="K7" s="48">
        <f t="shared" si="1"/>
        <v>288.67513459481285</v>
      </c>
      <c r="L7" s="47">
        <f t="shared" ref="L7:L19" si="4">K7/J7*100</f>
        <v>13.323467750529824</v>
      </c>
      <c r="M7" s="41">
        <f t="shared" si="2"/>
        <v>2000</v>
      </c>
      <c r="N7" s="41">
        <f t="shared" si="3"/>
        <v>2000</v>
      </c>
    </row>
    <row r="8" spans="1:14" ht="81" customHeight="1" thickBot="1" x14ac:dyDescent="0.25">
      <c r="A8" s="60">
        <v>3</v>
      </c>
      <c r="B8" s="100"/>
      <c r="C8" s="61" t="s">
        <v>39</v>
      </c>
      <c r="D8" s="64" t="s">
        <v>52</v>
      </c>
      <c r="E8" s="52">
        <v>1</v>
      </c>
      <c r="F8" s="51">
        <v>2000</v>
      </c>
      <c r="G8" s="51">
        <v>2500</v>
      </c>
      <c r="H8" s="76">
        <v>2000</v>
      </c>
      <c r="I8" s="77"/>
      <c r="J8" s="41">
        <f t="shared" si="0"/>
        <v>2166.6666666666665</v>
      </c>
      <c r="K8" s="48">
        <f t="shared" si="1"/>
        <v>288.67513459481285</v>
      </c>
      <c r="L8" s="47">
        <f t="shared" si="4"/>
        <v>13.323467750529824</v>
      </c>
      <c r="M8" s="41">
        <f t="shared" si="2"/>
        <v>2000</v>
      </c>
      <c r="N8" s="41">
        <f t="shared" si="3"/>
        <v>2000</v>
      </c>
    </row>
    <row r="9" spans="1:14" ht="81" customHeight="1" thickBot="1" x14ac:dyDescent="0.25">
      <c r="A9" s="60">
        <v>4</v>
      </c>
      <c r="B9" s="100"/>
      <c r="C9" s="61" t="s">
        <v>40</v>
      </c>
      <c r="D9" s="64" t="s">
        <v>52</v>
      </c>
      <c r="E9" s="52">
        <v>1</v>
      </c>
      <c r="F9" s="51">
        <v>2000</v>
      </c>
      <c r="G9" s="51">
        <v>2500</v>
      </c>
      <c r="H9" s="76">
        <v>2000</v>
      </c>
      <c r="I9" s="77"/>
      <c r="J9" s="41">
        <f t="shared" si="0"/>
        <v>2166.6666666666665</v>
      </c>
      <c r="K9" s="48">
        <f t="shared" si="1"/>
        <v>288.67513459481285</v>
      </c>
      <c r="L9" s="47">
        <f t="shared" si="4"/>
        <v>13.323467750529824</v>
      </c>
      <c r="M9" s="41">
        <f t="shared" si="2"/>
        <v>2000</v>
      </c>
      <c r="N9" s="41">
        <f t="shared" si="3"/>
        <v>2000</v>
      </c>
    </row>
    <row r="10" spans="1:14" ht="88.5" customHeight="1" thickBot="1" x14ac:dyDescent="0.25">
      <c r="A10" s="60">
        <v>5</v>
      </c>
      <c r="B10" s="100"/>
      <c r="C10" s="61" t="s">
        <v>41</v>
      </c>
      <c r="D10" s="64" t="s">
        <v>52</v>
      </c>
      <c r="E10" s="52">
        <v>1</v>
      </c>
      <c r="F10" s="51">
        <v>50000</v>
      </c>
      <c r="G10" s="51">
        <v>67500</v>
      </c>
      <c r="H10" s="76">
        <v>67000</v>
      </c>
      <c r="I10" s="77"/>
      <c r="J10" s="41">
        <f t="shared" si="0"/>
        <v>61500</v>
      </c>
      <c r="K10" s="48">
        <f t="shared" si="1"/>
        <v>9962.4294225856374</v>
      </c>
      <c r="L10" s="47">
        <f t="shared" si="4"/>
        <v>16.199072231846564</v>
      </c>
      <c r="M10" s="41">
        <f t="shared" si="2"/>
        <v>50000</v>
      </c>
      <c r="N10" s="41">
        <f t="shared" si="3"/>
        <v>50000</v>
      </c>
    </row>
    <row r="11" spans="1:14" ht="103.5" customHeight="1" thickBot="1" x14ac:dyDescent="0.25">
      <c r="A11" s="60">
        <v>6</v>
      </c>
      <c r="B11" s="100"/>
      <c r="C11" s="61" t="s">
        <v>42</v>
      </c>
      <c r="D11" s="64" t="s">
        <v>52</v>
      </c>
      <c r="E11" s="52">
        <v>1</v>
      </c>
      <c r="F11" s="51">
        <v>57000</v>
      </c>
      <c r="G11" s="51">
        <v>67500</v>
      </c>
      <c r="H11" s="76">
        <v>72000</v>
      </c>
      <c r="I11" s="77"/>
      <c r="J11" s="41">
        <f t="shared" si="0"/>
        <v>65500</v>
      </c>
      <c r="K11" s="48">
        <f t="shared" si="1"/>
        <v>7697.4021591703258</v>
      </c>
      <c r="L11" s="47">
        <f t="shared" si="4"/>
        <v>11.751759021634085</v>
      </c>
      <c r="M11" s="41">
        <f t="shared" si="2"/>
        <v>57000</v>
      </c>
      <c r="N11" s="41">
        <f t="shared" si="3"/>
        <v>57000</v>
      </c>
    </row>
    <row r="12" spans="1:14" ht="135.75" customHeight="1" thickBot="1" x14ac:dyDescent="0.25">
      <c r="A12" s="60">
        <v>7</v>
      </c>
      <c r="B12" s="100"/>
      <c r="C12" s="61" t="s">
        <v>43</v>
      </c>
      <c r="D12" s="64" t="s">
        <v>52</v>
      </c>
      <c r="E12" s="52">
        <v>1</v>
      </c>
      <c r="F12" s="51">
        <v>7500</v>
      </c>
      <c r="G12" s="51">
        <v>11000</v>
      </c>
      <c r="H12" s="76">
        <v>13500</v>
      </c>
      <c r="I12" s="77"/>
      <c r="J12" s="41">
        <f t="shared" si="0"/>
        <v>10666.666666666666</v>
      </c>
      <c r="K12" s="48">
        <f t="shared" si="1"/>
        <v>3013.8568866708542</v>
      </c>
      <c r="L12" s="47">
        <f t="shared" si="4"/>
        <v>28.254908312539261</v>
      </c>
      <c r="M12" s="41">
        <f t="shared" si="2"/>
        <v>7500</v>
      </c>
      <c r="N12" s="41">
        <f t="shared" si="3"/>
        <v>7500</v>
      </c>
    </row>
    <row r="13" spans="1:14" ht="135.75" customHeight="1" thickBot="1" x14ac:dyDescent="0.25">
      <c r="A13" s="60">
        <v>8</v>
      </c>
      <c r="B13" s="100"/>
      <c r="C13" s="61" t="s">
        <v>44</v>
      </c>
      <c r="D13" s="64" t="s">
        <v>52</v>
      </c>
      <c r="E13" s="52">
        <v>1</v>
      </c>
      <c r="F13" s="51">
        <v>16660.939999999999</v>
      </c>
      <c r="G13" s="51">
        <v>17000</v>
      </c>
      <c r="H13" s="76">
        <v>17500</v>
      </c>
      <c r="I13" s="77"/>
      <c r="J13" s="41">
        <f t="shared" si="0"/>
        <v>17053.646666666667</v>
      </c>
      <c r="K13" s="48">
        <f t="shared" si="1"/>
        <v>422.09465115461228</v>
      </c>
      <c r="L13" s="47">
        <f t="shared" si="4"/>
        <v>2.4750990764904572</v>
      </c>
      <c r="M13" s="41">
        <f t="shared" si="2"/>
        <v>16660.939999999999</v>
      </c>
      <c r="N13" s="41">
        <f t="shared" si="3"/>
        <v>16660.939999999999</v>
      </c>
    </row>
    <row r="14" spans="1:14" ht="76.5" customHeight="1" thickBot="1" x14ac:dyDescent="0.25">
      <c r="A14" s="60">
        <v>9</v>
      </c>
      <c r="B14" s="100"/>
      <c r="C14" s="61" t="s">
        <v>45</v>
      </c>
      <c r="D14" s="47" t="s">
        <v>52</v>
      </c>
      <c r="E14" s="52">
        <v>1</v>
      </c>
      <c r="F14" s="51">
        <v>2000</v>
      </c>
      <c r="G14" s="51">
        <v>2500</v>
      </c>
      <c r="H14" s="76">
        <v>2000</v>
      </c>
      <c r="I14" s="77"/>
      <c r="J14" s="41">
        <f t="shared" si="0"/>
        <v>2166.6666666666665</v>
      </c>
      <c r="K14" s="48">
        <f t="shared" si="1"/>
        <v>288.67513459481285</v>
      </c>
      <c r="L14" s="47">
        <f t="shared" si="4"/>
        <v>13.323467750529824</v>
      </c>
      <c r="M14" s="41">
        <f t="shared" si="2"/>
        <v>2000</v>
      </c>
      <c r="N14" s="41">
        <f t="shared" si="3"/>
        <v>2000</v>
      </c>
    </row>
    <row r="15" spans="1:14" ht="75" customHeight="1" thickBot="1" x14ac:dyDescent="0.25">
      <c r="A15" s="60">
        <v>10</v>
      </c>
      <c r="B15" s="100"/>
      <c r="C15" s="61" t="s">
        <v>46</v>
      </c>
      <c r="D15" s="47" t="s">
        <v>52</v>
      </c>
      <c r="E15" s="52">
        <v>1</v>
      </c>
      <c r="F15" s="51">
        <v>2000</v>
      </c>
      <c r="G15" s="51">
        <v>2500</v>
      </c>
      <c r="H15" s="76">
        <v>2000</v>
      </c>
      <c r="I15" s="77"/>
      <c r="J15" s="41">
        <f t="shared" si="0"/>
        <v>2166.6666666666665</v>
      </c>
      <c r="K15" s="48">
        <f t="shared" si="1"/>
        <v>288.67513459481285</v>
      </c>
      <c r="L15" s="47">
        <f t="shared" si="4"/>
        <v>13.323467750529824</v>
      </c>
      <c r="M15" s="41">
        <f t="shared" si="2"/>
        <v>2000</v>
      </c>
      <c r="N15" s="41">
        <f t="shared" si="3"/>
        <v>2000</v>
      </c>
    </row>
    <row r="16" spans="1:14" ht="94.5" customHeight="1" thickBot="1" x14ac:dyDescent="0.25">
      <c r="A16" s="60">
        <v>11</v>
      </c>
      <c r="B16" s="100"/>
      <c r="C16" s="61" t="s">
        <v>47</v>
      </c>
      <c r="D16" s="47" t="s">
        <v>52</v>
      </c>
      <c r="E16" s="52">
        <v>1</v>
      </c>
      <c r="F16" s="51">
        <v>2000</v>
      </c>
      <c r="G16" s="51">
        <v>2500</v>
      </c>
      <c r="H16" s="76">
        <v>2000</v>
      </c>
      <c r="I16" s="77"/>
      <c r="J16" s="41">
        <f t="shared" si="0"/>
        <v>2166.6666666666665</v>
      </c>
      <c r="K16" s="48">
        <f t="shared" si="1"/>
        <v>288.67513459481285</v>
      </c>
      <c r="L16" s="47">
        <f t="shared" si="4"/>
        <v>13.323467750529824</v>
      </c>
      <c r="M16" s="41">
        <f t="shared" si="2"/>
        <v>2000</v>
      </c>
      <c r="N16" s="41">
        <f t="shared" si="3"/>
        <v>2000</v>
      </c>
    </row>
    <row r="17" spans="1:15" ht="81" customHeight="1" thickBot="1" x14ac:dyDescent="0.25">
      <c r="A17" s="60">
        <v>12</v>
      </c>
      <c r="B17" s="100"/>
      <c r="C17" s="61" t="s">
        <v>48</v>
      </c>
      <c r="D17" s="64" t="s">
        <v>52</v>
      </c>
      <c r="E17" s="52">
        <v>1</v>
      </c>
      <c r="F17" s="51">
        <v>2000</v>
      </c>
      <c r="G17" s="51">
        <v>2500</v>
      </c>
      <c r="H17" s="76">
        <v>2000</v>
      </c>
      <c r="I17" s="77"/>
      <c r="J17" s="41">
        <f t="shared" si="0"/>
        <v>2166.6666666666665</v>
      </c>
      <c r="K17" s="48">
        <f t="shared" si="1"/>
        <v>288.67513459481285</v>
      </c>
      <c r="L17" s="47">
        <f t="shared" si="4"/>
        <v>13.323467750529824</v>
      </c>
      <c r="M17" s="41">
        <f t="shared" si="2"/>
        <v>2000</v>
      </c>
      <c r="N17" s="41">
        <f t="shared" si="3"/>
        <v>2000</v>
      </c>
    </row>
    <row r="18" spans="1:15" ht="87" customHeight="1" x14ac:dyDescent="0.2">
      <c r="A18" s="60">
        <v>13</v>
      </c>
      <c r="B18" s="100"/>
      <c r="C18" s="62" t="s">
        <v>49</v>
      </c>
      <c r="D18" s="55" t="s">
        <v>52</v>
      </c>
      <c r="E18" s="56">
        <v>1</v>
      </c>
      <c r="F18" s="57">
        <v>8000</v>
      </c>
      <c r="G18" s="57">
        <v>10000</v>
      </c>
      <c r="H18" s="78">
        <v>8500</v>
      </c>
      <c r="I18" s="79"/>
      <c r="J18" s="58">
        <f t="shared" si="0"/>
        <v>8833.3333333333339</v>
      </c>
      <c r="K18" s="59">
        <f t="shared" si="1"/>
        <v>1040.8329997330663</v>
      </c>
      <c r="L18" s="53">
        <f t="shared" si="4"/>
        <v>11.783015091317733</v>
      </c>
      <c r="M18" s="58">
        <f t="shared" si="2"/>
        <v>8000</v>
      </c>
      <c r="N18" s="58">
        <f t="shared" si="3"/>
        <v>8000</v>
      </c>
    </row>
    <row r="19" spans="1:15" ht="74.25" customHeight="1" x14ac:dyDescent="0.2">
      <c r="A19" s="47">
        <v>14</v>
      </c>
      <c r="B19" s="100"/>
      <c r="C19" s="63" t="s">
        <v>50</v>
      </c>
      <c r="D19" s="64" t="s">
        <v>52</v>
      </c>
      <c r="E19" s="52">
        <v>1</v>
      </c>
      <c r="F19" s="54">
        <v>25000</v>
      </c>
      <c r="G19" s="54">
        <v>26000</v>
      </c>
      <c r="H19" s="54">
        <v>26500</v>
      </c>
      <c r="I19" s="54"/>
      <c r="J19" s="41">
        <f t="shared" si="0"/>
        <v>25833.333333333332</v>
      </c>
      <c r="K19" s="48">
        <f t="shared" si="1"/>
        <v>763.76261582597328</v>
      </c>
      <c r="L19" s="47">
        <f t="shared" si="4"/>
        <v>2.9565004483586064</v>
      </c>
      <c r="M19" s="41">
        <f t="shared" si="2"/>
        <v>25000</v>
      </c>
      <c r="N19" s="41">
        <f t="shared" si="3"/>
        <v>25000</v>
      </c>
    </row>
    <row r="20" spans="1:15" ht="39" customHeight="1" x14ac:dyDescent="0.2">
      <c r="A20" s="98" t="s">
        <v>0</v>
      </c>
      <c r="B20" s="98"/>
      <c r="C20" s="98"/>
      <c r="D20" s="98"/>
      <c r="E20" s="98"/>
      <c r="F20" s="98"/>
      <c r="G20" s="98"/>
      <c r="H20" s="98"/>
      <c r="I20" s="49"/>
      <c r="J20" s="42">
        <f>SUM(N6:N19)</f>
        <v>181660.94</v>
      </c>
      <c r="K20" s="43" t="s">
        <v>8</v>
      </c>
      <c r="L20" s="43"/>
      <c r="M20" s="43"/>
      <c r="N20" s="44"/>
      <c r="O20" s="8"/>
    </row>
    <row r="21" spans="1:15" ht="83.25" customHeight="1" x14ac:dyDescent="0.2">
      <c r="A21" s="88" t="s">
        <v>30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"/>
    </row>
    <row r="22" spans="1:15" s="2" customFormat="1" ht="33.75" hidden="1" customHeight="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s="2" customFormat="1" ht="37.5" customHeight="1" x14ac:dyDescent="0.2">
      <c r="A23" s="82" t="s">
        <v>32</v>
      </c>
      <c r="B23" s="82"/>
      <c r="C23" s="82"/>
      <c r="D23" s="85" t="s">
        <v>33</v>
      </c>
      <c r="E23" s="85"/>
      <c r="F23" s="85"/>
      <c r="G23" s="85"/>
      <c r="H23" s="45"/>
      <c r="I23" s="45"/>
      <c r="J23" s="45"/>
      <c r="K23" s="45"/>
      <c r="L23" s="45"/>
      <c r="M23" s="45"/>
      <c r="N23" s="45"/>
      <c r="O23" s="5"/>
    </row>
    <row r="24" spans="1:15" s="2" customFormat="1" ht="19.149999999999999" customHeight="1" x14ac:dyDescent="0.25">
      <c r="A24" s="83"/>
      <c r="B24" s="83"/>
      <c r="C24" s="83"/>
      <c r="D24" s="84"/>
      <c r="E24" s="84"/>
      <c r="F24" s="84"/>
      <c r="G24" s="45"/>
      <c r="H24" s="45"/>
      <c r="I24" s="45"/>
      <c r="J24" s="45"/>
      <c r="K24" s="45"/>
      <c r="L24" s="45"/>
      <c r="M24" s="45"/>
      <c r="N24" s="45"/>
    </row>
    <row r="25" spans="1:15" ht="59.25" customHeight="1" x14ac:dyDescent="0.2">
      <c r="D25" s="16"/>
      <c r="E25" s="16"/>
      <c r="F25" s="16"/>
      <c r="G25" s="86"/>
      <c r="H25" s="86"/>
      <c r="I25" s="86"/>
      <c r="J25" s="86"/>
      <c r="K25" s="16"/>
      <c r="L25" s="16"/>
      <c r="M25" s="16"/>
      <c r="N25" s="16"/>
    </row>
    <row r="26" spans="1:15" s="2" customFormat="1" ht="23.25" customHeight="1" x14ac:dyDescent="0.2">
      <c r="D26" s="32"/>
      <c r="E26" s="16"/>
      <c r="F26" s="18"/>
      <c r="G26" s="19"/>
      <c r="H26" s="19"/>
      <c r="I26" s="19"/>
      <c r="J26" s="19"/>
      <c r="K26" s="19"/>
      <c r="L26" s="19"/>
      <c r="M26" s="19"/>
      <c r="N26" s="19"/>
    </row>
    <row r="27" spans="1:15" ht="16.5" customHeight="1" x14ac:dyDescent="0.2">
      <c r="A27" s="22"/>
    </row>
    <row r="28" spans="1:15" ht="27" customHeight="1" x14ac:dyDescent="0.2">
      <c r="A28" s="22"/>
      <c r="B28" s="30"/>
      <c r="C28" s="28"/>
      <c r="D28" s="24"/>
      <c r="E28" s="25"/>
      <c r="F28" s="29"/>
      <c r="G28" s="29"/>
      <c r="H28" s="29"/>
      <c r="I28" s="29"/>
      <c r="J28" s="26"/>
      <c r="K28" s="23"/>
      <c r="L28" s="24"/>
      <c r="M28" s="27"/>
      <c r="N28" s="26"/>
      <c r="O28" s="8"/>
    </row>
    <row r="29" spans="1:15" x14ac:dyDescent="0.2">
      <c r="A29" s="22"/>
      <c r="B29" s="31"/>
      <c r="C29" s="28"/>
      <c r="D29" s="24"/>
      <c r="E29" s="25"/>
      <c r="F29" s="29"/>
      <c r="G29" s="29"/>
      <c r="H29" s="29"/>
      <c r="I29" s="29"/>
      <c r="J29" s="26"/>
      <c r="K29" s="23"/>
      <c r="L29" s="24"/>
      <c r="M29" s="27"/>
      <c r="N29" s="26"/>
      <c r="O29" s="8"/>
    </row>
    <row r="30" spans="1:15" x14ac:dyDescent="0.2">
      <c r="A30" s="8"/>
      <c r="B30" s="8"/>
      <c r="C30" s="2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5" x14ac:dyDescent="0.2">
      <c r="A31" s="8"/>
      <c r="B31" s="8"/>
      <c r="C31" s="20"/>
      <c r="D31" s="8"/>
      <c r="E31" s="8"/>
      <c r="F31" s="8"/>
      <c r="G31" s="8"/>
      <c r="H31" s="8"/>
      <c r="I31" s="8"/>
      <c r="J31" s="8"/>
      <c r="K31" s="8"/>
      <c r="L31" s="8"/>
      <c r="M31" s="8"/>
      <c r="N31" s="21"/>
    </row>
  </sheetData>
  <mergeCells count="32">
    <mergeCell ref="F2:N2"/>
    <mergeCell ref="A21:N21"/>
    <mergeCell ref="A3:N3"/>
    <mergeCell ref="M4:N4"/>
    <mergeCell ref="J4:L4"/>
    <mergeCell ref="A4:A5"/>
    <mergeCell ref="B4:B5"/>
    <mergeCell ref="C4:C5"/>
    <mergeCell ref="D4:D5"/>
    <mergeCell ref="E4:E5"/>
    <mergeCell ref="A20:H20"/>
    <mergeCell ref="H6:I6"/>
    <mergeCell ref="H7:I7"/>
    <mergeCell ref="H8:I8"/>
    <mergeCell ref="H9:I9"/>
    <mergeCell ref="B6:B19"/>
    <mergeCell ref="A23:C23"/>
    <mergeCell ref="A24:C24"/>
    <mergeCell ref="D24:F24"/>
    <mergeCell ref="D23:G23"/>
    <mergeCell ref="G25:J25"/>
    <mergeCell ref="F4:I4"/>
    <mergeCell ref="H15:I15"/>
    <mergeCell ref="H16:I16"/>
    <mergeCell ref="H17:I17"/>
    <mergeCell ref="H18:I18"/>
    <mergeCell ref="H5:I5"/>
    <mergeCell ref="H10:I10"/>
    <mergeCell ref="H11:I11"/>
    <mergeCell ref="H12:I12"/>
    <mergeCell ref="H13:I13"/>
    <mergeCell ref="H14:I14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1" fitToHeight="0" orientation="landscape" r:id="rId1"/>
  <rowBreaks count="1" manualBreakCount="1">
    <brk id="1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2026-08-07T12:56:39Z</cp:lastPrinted>
  <dcterms:created xsi:type="dcterms:W3CDTF">2014-01-15T18:15:09Z</dcterms:created>
  <dcterms:modified xsi:type="dcterms:W3CDTF">2026-08-07T12:57:16Z</dcterms:modified>
</cp:coreProperties>
</file>