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026\ЕАТ РФ\Туалетная бумага 243000,00\"/>
    </mc:Choice>
  </mc:AlternateContent>
  <xr:revisionPtr revIDLastSave="0" documentId="13_ncr:1_{E67E2D03-64A5-4DDE-B200-1C984555759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ср.ариф." sheetId="1" r:id="rId1"/>
    <sheet name="Лист2" sheetId="2" r:id="rId2"/>
    <sheet name="Лист3" sheetId="3" r:id="rId3"/>
  </sheets>
  <definedNames>
    <definedName name="OLE_LINK1" localSheetId="0">'ср.ариф.'!#REF!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7" i="1" l="1"/>
  <c r="C8" i="1" s="1"/>
  <c r="T7" i="1" l="1"/>
  <c r="P7" i="1" l="1"/>
  <c r="O7" i="1"/>
  <c r="N7" i="1"/>
  <c r="S7" i="1" s="1"/>
  <c r="Q7" i="1" l="1"/>
  <c r="R7" i="1" s="1"/>
</calcChain>
</file>

<file path=xl/sharedStrings.xml><?xml version="1.0" encoding="utf-8"?>
<sst xmlns="http://schemas.openxmlformats.org/spreadsheetml/2006/main" count="36" uniqueCount="31">
  <si>
    <t>№ п/п</t>
  </si>
  <si>
    <t>Источник №1</t>
  </si>
  <si>
    <t>Источник №2</t>
  </si>
  <si>
    <t>Источник №3</t>
  </si>
  <si>
    <t>Источник №4</t>
  </si>
  <si>
    <t>Источник №5</t>
  </si>
  <si>
    <t>Средн. арифм.</t>
  </si>
  <si>
    <t>Кол-во знач.</t>
  </si>
  <si>
    <t>Сред.квадр.откл. σ=</t>
  </si>
  <si>
    <t>Коэфф вариации V=</t>
  </si>
  <si>
    <t>Совокупность значений</t>
  </si>
  <si>
    <t>Кол-во</t>
  </si>
  <si>
    <t>Цена за ед.изм.</t>
  </si>
  <si>
    <t>РК</t>
  </si>
  <si>
    <t>%</t>
  </si>
  <si>
    <t>РК с %</t>
  </si>
  <si>
    <t>1.</t>
  </si>
  <si>
    <t>Ед. изм.</t>
  </si>
  <si>
    <t>*Цена за ед. товара</t>
  </si>
  <si>
    <t xml:space="preserve">ОБОСНОВАНИЕ ЦЕНЫ КОНТРАКТА
</t>
  </si>
  <si>
    <t xml:space="preserve">Цена контракта рассчитана методом сопоставимых рыночных цен (анализа рынка).
</t>
  </si>
  <si>
    <t>*Расчет цены контракта</t>
  </si>
  <si>
    <t>Расчет цены контракта</t>
  </si>
  <si>
    <t>Наименование товара</t>
  </si>
  <si>
    <t>Итого</t>
  </si>
  <si>
    <t>упак</t>
  </si>
  <si>
    <t>В результате проведенного расчета стартовая цена    243 000 руб.    00 коп.</t>
  </si>
  <si>
    <r>
      <t xml:space="preserve">И.о. директора ФИЦ ПХФ и МХ РАН  </t>
    </r>
    <r>
      <rPr>
        <u/>
        <sz val="12"/>
        <rFont val="Times New Roman"/>
        <family val="1"/>
        <charset val="204"/>
      </rPr>
      <t>____________</t>
    </r>
    <r>
      <rPr>
        <sz val="12"/>
        <rFont val="Times New Roman"/>
        <family val="1"/>
        <charset val="204"/>
      </rPr>
      <t>__  А.А. Терентьев</t>
    </r>
  </si>
  <si>
    <t xml:space="preserve">   (должность)                                         подписано ЭЦП                (расшифровка подписи)</t>
  </si>
  <si>
    <t>Поставка туалетной бумаги</t>
  </si>
  <si>
    <t xml:space="preserve">Бумага туалетная LUSCAN Professional, 20 м, белая, двухслойная, на втулке, 24 шт/уп.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</si>
</sst>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27" x14ac:knownFonts="1"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333399"/>
      <name val="Calibri"/>
      <family val="2"/>
      <charset val="204"/>
    </font>
    <font>
      <b/>
      <sz val="13"/>
      <color rgb="FF333399"/>
      <name val="Calibri"/>
      <family val="2"/>
      <charset val="204"/>
    </font>
    <font>
      <b/>
      <sz val="11"/>
      <color rgb="FF333399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333399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rgb="FF33CCCC"/>
        <bgColor rgb="FF00CCFF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666699"/>
        <bgColor rgb="FF808080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0" fillId="2" borderId="0" applyBorder="0" applyProtection="0"/>
    <xf numFmtId="0" fontId="20" fillId="3" borderId="0" applyBorder="0" applyProtection="0"/>
    <xf numFmtId="0" fontId="20" fillId="4" borderId="0" applyBorder="0" applyProtection="0"/>
    <xf numFmtId="0" fontId="20" fillId="2" borderId="0" applyBorder="0" applyProtection="0"/>
    <xf numFmtId="0" fontId="20" fillId="5" borderId="0" applyBorder="0" applyProtection="0"/>
    <xf numFmtId="0" fontId="20" fillId="3" borderId="0" applyBorder="0" applyProtection="0"/>
    <xf numFmtId="0" fontId="20" fillId="6" borderId="0" applyBorder="0" applyProtection="0"/>
    <xf numFmtId="0" fontId="20" fillId="7" borderId="0" applyBorder="0" applyProtection="0"/>
    <xf numFmtId="0" fontId="20" fillId="8" borderId="0" applyBorder="0" applyProtection="0"/>
    <xf numFmtId="0" fontId="20" fillId="6" borderId="0" applyBorder="0" applyProtection="0"/>
    <xf numFmtId="0" fontId="20" fillId="9" borderId="0" applyBorder="0" applyProtection="0"/>
    <xf numFmtId="0" fontId="20" fillId="3" borderId="0" applyBorder="0" applyProtection="0"/>
    <xf numFmtId="0" fontId="1" fillId="10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6" borderId="0" applyBorder="0" applyProtection="0"/>
    <xf numFmtId="0" fontId="1" fillId="10" borderId="0" applyBorder="0" applyProtection="0"/>
    <xf numFmtId="0" fontId="1" fillId="3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0" borderId="0" applyBorder="0" applyProtection="0"/>
    <xf numFmtId="0" fontId="1" fillId="14" borderId="0" applyBorder="0" applyProtection="0"/>
    <xf numFmtId="0" fontId="2" fillId="3" borderId="1" applyProtection="0"/>
    <xf numFmtId="0" fontId="3" fillId="2" borderId="2" applyProtection="0"/>
    <xf numFmtId="0" fontId="4" fillId="2" borderId="1" applyProtection="0"/>
    <xf numFmtId="0" fontId="5" fillId="0" borderId="3" applyProtection="0"/>
    <xf numFmtId="0" fontId="6" fillId="0" borderId="4" applyProtection="0"/>
    <xf numFmtId="0" fontId="7" fillId="0" borderId="5" applyProtection="0"/>
    <xf numFmtId="0" fontId="7" fillId="0" borderId="0" applyBorder="0" applyProtection="0"/>
    <xf numFmtId="0" fontId="8" fillId="0" borderId="6" applyProtection="0"/>
    <xf numFmtId="0" fontId="9" fillId="15" borderId="7" applyProtection="0"/>
    <xf numFmtId="0" fontId="10" fillId="0" borderId="0" applyBorder="0" applyProtection="0"/>
    <xf numFmtId="0" fontId="11" fillId="8" borderId="0" applyBorder="0" applyProtection="0"/>
    <xf numFmtId="0" fontId="12" fillId="0" borderId="0"/>
    <xf numFmtId="0" fontId="13" fillId="0" borderId="0"/>
    <xf numFmtId="0" fontId="14" fillId="16" borderId="0" applyBorder="0" applyProtection="0"/>
    <xf numFmtId="0" fontId="15" fillId="0" borderId="0" applyBorder="0" applyProtection="0"/>
    <xf numFmtId="0" fontId="13" fillId="4" borderId="8" applyProtection="0"/>
    <xf numFmtId="0" fontId="16" fillId="0" borderId="9" applyProtection="0"/>
    <xf numFmtId="0" fontId="17" fillId="0" borderId="0" applyBorder="0" applyProtection="0"/>
    <xf numFmtId="0" fontId="18" fillId="17" borderId="0" applyBorder="0" applyProtection="0"/>
  </cellStyleXfs>
  <cellXfs count="33">
    <xf numFmtId="0" fontId="0" fillId="0" borderId="0" xfId="0"/>
    <xf numFmtId="0" fontId="19" fillId="0" borderId="0" xfId="0" applyFont="1" applyFill="1"/>
    <xf numFmtId="0" fontId="0" fillId="0" borderId="0" xfId="0" applyFill="1"/>
    <xf numFmtId="0" fontId="19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Font="1" applyFill="1" applyAlignment="1">
      <alignment horizontal="center"/>
    </xf>
    <xf numFmtId="0" fontId="23" fillId="0" borderId="0" xfId="0" applyFont="1" applyFill="1"/>
    <xf numFmtId="164" fontId="23" fillId="0" borderId="11" xfId="0" applyNumberFormat="1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left" vertical="center" wrapText="1"/>
    </xf>
    <xf numFmtId="0" fontId="23" fillId="0" borderId="12" xfId="0" applyFont="1" applyFill="1" applyBorder="1" applyAlignment="1">
      <alignment horizontal="center" vertical="center" wrapText="1"/>
    </xf>
    <xf numFmtId="2" fontId="23" fillId="0" borderId="11" xfId="0" applyNumberFormat="1" applyFont="1" applyFill="1" applyBorder="1" applyAlignment="1">
      <alignment horizontal="center" vertical="center" wrapText="1"/>
    </xf>
    <xf numFmtId="164" fontId="23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/>
    </xf>
    <xf numFmtId="0" fontId="25" fillId="0" borderId="0" xfId="0" applyFont="1" applyFill="1"/>
    <xf numFmtId="0" fontId="22" fillId="0" borderId="0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left" vertical="center" wrapText="1"/>
    </xf>
    <xf numFmtId="0" fontId="23" fillId="0" borderId="10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left" vertical="center"/>
    </xf>
    <xf numFmtId="164" fontId="23" fillId="0" borderId="11" xfId="0" applyNumberFormat="1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164" fontId="23" fillId="0" borderId="16" xfId="0" applyNumberFormat="1" applyFont="1" applyFill="1" applyBorder="1" applyAlignment="1">
      <alignment horizontal="right" vertical="center" wrapText="1"/>
    </xf>
    <xf numFmtId="0" fontId="23" fillId="0" borderId="17" xfId="0" applyFont="1" applyFill="1" applyBorder="1" applyAlignment="1">
      <alignment horizontal="right" vertical="center" wrapText="1"/>
    </xf>
    <xf numFmtId="0" fontId="23" fillId="0" borderId="12" xfId="0" applyFont="1" applyFill="1" applyBorder="1" applyAlignment="1">
      <alignment horizontal="right" vertical="center" wrapText="1"/>
    </xf>
    <xf numFmtId="3" fontId="24" fillId="0" borderId="0" xfId="0" applyNumberFormat="1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14" fontId="25" fillId="0" borderId="0" xfId="0" applyNumberFormat="1" applyFont="1" applyFill="1" applyBorder="1" applyAlignment="1">
      <alignment horizontal="center" vertical="top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</cellXfs>
  <cellStyles count="44">
    <cellStyle name="20% - Акцент1 2" xfId="1" xr:uid="{00000000-0005-0000-0000-000000000000}"/>
    <cellStyle name="20% - Акцент2 2" xfId="2" xr:uid="{00000000-0005-0000-0000-000001000000}"/>
    <cellStyle name="20% - Акцент3 2" xfId="3" xr:uid="{00000000-0005-0000-0000-000002000000}"/>
    <cellStyle name="20% - Акцент4 2" xfId="4" xr:uid="{00000000-0005-0000-0000-000003000000}"/>
    <cellStyle name="20% - Акцент5 2" xfId="5" xr:uid="{00000000-0005-0000-0000-000004000000}"/>
    <cellStyle name="20% - Акцент6 2" xfId="6" xr:uid="{00000000-0005-0000-0000-000005000000}"/>
    <cellStyle name="40% - Акцент1 2" xfId="7" xr:uid="{00000000-0005-0000-0000-000006000000}"/>
    <cellStyle name="40% - Акцент2 2" xfId="8" xr:uid="{00000000-0005-0000-0000-000007000000}"/>
    <cellStyle name="40% - Акцент3 2" xfId="9" xr:uid="{00000000-0005-0000-0000-000008000000}"/>
    <cellStyle name="40% - Акцент4 2" xfId="10" xr:uid="{00000000-0005-0000-0000-000009000000}"/>
    <cellStyle name="40% - Акцент5 2" xfId="11" xr:uid="{00000000-0005-0000-0000-00000A000000}"/>
    <cellStyle name="40% - Акцент6 2" xfId="12" xr:uid="{00000000-0005-0000-0000-00000B000000}"/>
    <cellStyle name="60% - Акцент1 2" xfId="13" xr:uid="{00000000-0005-0000-0000-00000C000000}"/>
    <cellStyle name="60% - Акцент2 2" xfId="14" xr:uid="{00000000-0005-0000-0000-00000D000000}"/>
    <cellStyle name="60% - Акцент3 2" xfId="15" xr:uid="{00000000-0005-0000-0000-00000E000000}"/>
    <cellStyle name="60% - Акцент4 2" xfId="16" xr:uid="{00000000-0005-0000-0000-00000F000000}"/>
    <cellStyle name="60% - Акцент5 2" xfId="17" xr:uid="{00000000-0005-0000-0000-000010000000}"/>
    <cellStyle name="60% - Акцент6 2" xfId="18" xr:uid="{00000000-0005-0000-0000-000011000000}"/>
    <cellStyle name="Акцент1 2" xfId="19" xr:uid="{00000000-0005-0000-0000-000012000000}"/>
    <cellStyle name="Акцент2 2" xfId="20" xr:uid="{00000000-0005-0000-0000-000013000000}"/>
    <cellStyle name="Акцент3 2" xfId="21" xr:uid="{00000000-0005-0000-0000-000014000000}"/>
    <cellStyle name="Акцент4 2" xfId="22" xr:uid="{00000000-0005-0000-0000-000015000000}"/>
    <cellStyle name="Акцент5 2" xfId="23" xr:uid="{00000000-0005-0000-0000-000016000000}"/>
    <cellStyle name="Акцент6 2" xfId="24" xr:uid="{00000000-0005-0000-0000-000017000000}"/>
    <cellStyle name="Ввод  2" xfId="25" xr:uid="{00000000-0005-0000-0000-000018000000}"/>
    <cellStyle name="Вывод 2" xfId="26" xr:uid="{00000000-0005-0000-0000-000019000000}"/>
    <cellStyle name="Вычисление 2" xfId="27" xr:uid="{00000000-0005-0000-0000-00001A000000}"/>
    <cellStyle name="Заголовок 1 2" xfId="28" xr:uid="{00000000-0005-0000-0000-00001B000000}"/>
    <cellStyle name="Заголовок 2 2" xfId="29" xr:uid="{00000000-0005-0000-0000-00001C000000}"/>
    <cellStyle name="Заголовок 3 2" xfId="30" xr:uid="{00000000-0005-0000-0000-00001D000000}"/>
    <cellStyle name="Заголовок 4 2" xfId="31" xr:uid="{00000000-0005-0000-0000-00001E000000}"/>
    <cellStyle name="Итог 2" xfId="32" xr:uid="{00000000-0005-0000-0000-00001F000000}"/>
    <cellStyle name="Контрольная ячейка 2" xfId="33" xr:uid="{00000000-0005-0000-0000-000020000000}"/>
    <cellStyle name="Название 2" xfId="34" xr:uid="{00000000-0005-0000-0000-000021000000}"/>
    <cellStyle name="Нейтральный 2" xfId="35" xr:uid="{00000000-0005-0000-0000-000022000000}"/>
    <cellStyle name="Обычный" xfId="0" builtinId="0"/>
    <cellStyle name="Обычный 2" xfId="36" xr:uid="{00000000-0005-0000-0000-000024000000}"/>
    <cellStyle name="Обычный 3" xfId="37" xr:uid="{00000000-0005-0000-0000-000025000000}"/>
    <cellStyle name="Плохой 2" xfId="38" xr:uid="{00000000-0005-0000-0000-000026000000}"/>
    <cellStyle name="Пояснение 2" xfId="39" xr:uid="{00000000-0005-0000-0000-000027000000}"/>
    <cellStyle name="Примечание 2" xfId="40" xr:uid="{00000000-0005-0000-0000-000028000000}"/>
    <cellStyle name="Связанная ячейка 2" xfId="41" xr:uid="{00000000-0005-0000-0000-000029000000}"/>
    <cellStyle name="Текст предупреждения 2" xfId="42" xr:uid="{00000000-0005-0000-0000-00002A000000}"/>
    <cellStyle name="Хороший 2" xfId="43" xr:uid="{00000000-0005-0000-0000-00002B000000}"/>
  </cellStyles>
  <dxfs count="6"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57150</xdr:colOff>
      <xdr:row>13</xdr:row>
      <xdr:rowOff>79860</xdr:rowOff>
    </xdr:from>
    <xdr:to>
      <xdr:col>14</xdr:col>
      <xdr:colOff>344770</xdr:colOff>
      <xdr:row>15</xdr:row>
      <xdr:rowOff>307780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57150" y="4766160"/>
          <a:ext cx="10107895" cy="732745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52"/>
  <sheetViews>
    <sheetView tabSelected="1" zoomScaleNormal="100" workbookViewId="0">
      <pane ySplit="1" topLeftCell="A2" activePane="bottomLeft" state="frozen"/>
      <selection pane="bottomLeft" activeCell="A8" sqref="A8:B8"/>
    </sheetView>
  </sheetViews>
  <sheetFormatPr defaultColWidth="9.140625" defaultRowHeight="15" x14ac:dyDescent="0.25"/>
  <cols>
    <col min="1" max="1" width="4.28515625" style="1" customWidth="1"/>
    <col min="2" max="2" width="57.85546875" style="1" customWidth="1"/>
    <col min="3" max="3" width="9.140625" style="1"/>
    <col min="4" max="4" width="7.28515625" style="1" customWidth="1"/>
    <col min="5" max="5" width="16" style="1" customWidth="1"/>
    <col min="6" max="6" width="18" style="1" customWidth="1"/>
    <col min="7" max="7" width="16" style="1" customWidth="1"/>
    <col min="8" max="8" width="7.28515625" style="3" hidden="1" customWidth="1"/>
    <col min="9" max="9" width="11.5703125" style="3" hidden="1" customWidth="1"/>
    <col min="10" max="13" width="9.140625" style="1" hidden="1"/>
    <col min="14" max="14" width="18.7109375" style="1" customWidth="1"/>
    <col min="15" max="15" width="7.5703125" style="1" customWidth="1"/>
    <col min="16" max="16" width="11.28515625" style="1" customWidth="1"/>
    <col min="17" max="17" width="9.28515625" style="1" customWidth="1"/>
    <col min="18" max="18" width="18.42578125" style="1" customWidth="1"/>
    <col min="19" max="19" width="16.7109375" style="1" customWidth="1"/>
    <col min="20" max="20" width="13.42578125" style="1" customWidth="1"/>
    <col min="21" max="21" width="13.85546875" style="1" customWidth="1"/>
    <col min="22" max="22" width="9.28515625" style="1" customWidth="1"/>
    <col min="23" max="1024" width="9.140625" style="1"/>
    <col min="1025" max="16384" width="9.140625" style="2"/>
  </cols>
  <sheetData>
    <row r="1" spans="1:21" ht="22.5" customHeight="1" x14ac:dyDescent="0.25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ht="22.5" customHeight="1" x14ac:dyDescent="0.25">
      <c r="A2" s="16" t="s">
        <v>29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12.75" customHeight="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6"/>
      <c r="U3" s="6"/>
    </row>
    <row r="4" spans="1:21" ht="21.75" customHeight="1" x14ac:dyDescent="0.25">
      <c r="A4" s="18" t="s">
        <v>20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6"/>
      <c r="U4" s="6"/>
    </row>
    <row r="5" spans="1:21" ht="41.25" customHeight="1" x14ac:dyDescent="0.25">
      <c r="A5" s="31" t="s">
        <v>0</v>
      </c>
      <c r="B5" s="24" t="s">
        <v>23</v>
      </c>
      <c r="C5" s="21" t="s">
        <v>17</v>
      </c>
      <c r="D5" s="21" t="s">
        <v>11</v>
      </c>
      <c r="E5" s="7" t="s">
        <v>1</v>
      </c>
      <c r="F5" s="7" t="s">
        <v>2</v>
      </c>
      <c r="G5" s="7" t="s">
        <v>3</v>
      </c>
      <c r="H5" s="20" t="s">
        <v>4</v>
      </c>
      <c r="I5" s="20"/>
      <c r="J5" s="20"/>
      <c r="K5" s="20" t="s">
        <v>5</v>
      </c>
      <c r="L5" s="20"/>
      <c r="M5" s="20"/>
      <c r="N5" s="20" t="s">
        <v>6</v>
      </c>
      <c r="O5" s="31" t="s">
        <v>7</v>
      </c>
      <c r="P5" s="31" t="s">
        <v>8</v>
      </c>
      <c r="Q5" s="31" t="s">
        <v>9</v>
      </c>
      <c r="R5" s="31" t="s">
        <v>10</v>
      </c>
      <c r="S5" s="20" t="s">
        <v>22</v>
      </c>
      <c r="T5" s="20" t="s">
        <v>18</v>
      </c>
      <c r="U5" s="20" t="s">
        <v>21</v>
      </c>
    </row>
    <row r="6" spans="1:21" ht="39" customHeight="1" x14ac:dyDescent="0.25">
      <c r="A6" s="31"/>
      <c r="B6" s="32"/>
      <c r="C6" s="22"/>
      <c r="D6" s="22"/>
      <c r="E6" s="7" t="s">
        <v>12</v>
      </c>
      <c r="F6" s="7" t="s">
        <v>12</v>
      </c>
      <c r="G6" s="7" t="s">
        <v>12</v>
      </c>
      <c r="H6" s="7" t="s">
        <v>13</v>
      </c>
      <c r="I6" s="7" t="s">
        <v>14</v>
      </c>
      <c r="J6" s="7" t="s">
        <v>15</v>
      </c>
      <c r="K6" s="7" t="s">
        <v>13</v>
      </c>
      <c r="L6" s="7" t="s">
        <v>14</v>
      </c>
      <c r="M6" s="7" t="s">
        <v>15</v>
      </c>
      <c r="N6" s="20"/>
      <c r="O6" s="31"/>
      <c r="P6" s="31"/>
      <c r="Q6" s="31"/>
      <c r="R6" s="31"/>
      <c r="S6" s="20"/>
      <c r="T6" s="20"/>
      <c r="U6" s="20"/>
    </row>
    <row r="7" spans="1:21" ht="39" customHeight="1" x14ac:dyDescent="0.25">
      <c r="A7" s="8" t="s">
        <v>16</v>
      </c>
      <c r="B7" s="9" t="s">
        <v>30</v>
      </c>
      <c r="C7" s="10" t="s">
        <v>25</v>
      </c>
      <c r="D7" s="11">
        <v>300</v>
      </c>
      <c r="E7" s="12">
        <v>810</v>
      </c>
      <c r="F7" s="12">
        <v>850.5</v>
      </c>
      <c r="G7" s="12">
        <v>858.6</v>
      </c>
      <c r="H7" s="7"/>
      <c r="I7" s="7"/>
      <c r="J7" s="7"/>
      <c r="K7" s="7"/>
      <c r="L7" s="7"/>
      <c r="M7" s="7"/>
      <c r="N7" s="7">
        <f>(E7+F7+G7)/3</f>
        <v>839.69999999999993</v>
      </c>
      <c r="O7" s="8">
        <f>COUNT(E7,F7,G7,J7,M7)</f>
        <v>3</v>
      </c>
      <c r="P7" s="11">
        <f>STDEV(E7,F7,G7,J7,M7)</f>
        <v>26.037857054680988</v>
      </c>
      <c r="Q7" s="11">
        <f>P7/N7*100</f>
        <v>3.1008523347244239</v>
      </c>
      <c r="R7" s="8" t="str">
        <f>IF(Q7&lt;33,"ОДНОРОДНЫЕ","НЕОДНОРОДНЫЕ")</f>
        <v>ОДНОРОДНЫЕ</v>
      </c>
      <c r="S7" s="7">
        <f>D7*N7</f>
        <v>251909.99999999997</v>
      </c>
      <c r="T7" s="7">
        <f>E7</f>
        <v>810</v>
      </c>
      <c r="U7" s="7">
        <f>E7*D7</f>
        <v>243000</v>
      </c>
    </row>
    <row r="8" spans="1:21" ht="21.75" customHeight="1" x14ac:dyDescent="0.25">
      <c r="A8" s="23" t="s">
        <v>24</v>
      </c>
      <c r="B8" s="24"/>
      <c r="C8" s="25">
        <f>SUM(U7:U7)</f>
        <v>243000</v>
      </c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7"/>
    </row>
    <row r="9" spans="1:21" ht="33" customHeight="1" x14ac:dyDescent="0.25">
      <c r="A9" s="28" t="s">
        <v>26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6"/>
      <c r="U9" s="6"/>
    </row>
    <row r="10" spans="1:21" ht="27" customHeight="1" x14ac:dyDescent="0.25">
      <c r="A10" s="13"/>
      <c r="B10" s="13"/>
      <c r="C10" s="30"/>
      <c r="D10" s="30"/>
      <c r="E10" s="30"/>
      <c r="F10" s="30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6"/>
      <c r="U10" s="6"/>
    </row>
    <row r="11" spans="1:21" ht="15.75" customHeight="1" x14ac:dyDescent="0.25">
      <c r="A11" s="19" t="s">
        <v>27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6"/>
      <c r="U11" s="6"/>
    </row>
    <row r="12" spans="1:21" ht="37.5" customHeight="1" x14ac:dyDescent="0.25">
      <c r="A12" s="19" t="s">
        <v>28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6"/>
      <c r="U12" s="6"/>
    </row>
    <row r="13" spans="1:21" ht="35.25" customHeight="1" x14ac:dyDescent="0.25">
      <c r="A13" s="6"/>
      <c r="B13" s="6"/>
      <c r="C13" s="6"/>
      <c r="D13" s="6"/>
      <c r="E13" s="6"/>
      <c r="F13" s="6"/>
      <c r="G13" s="6"/>
      <c r="H13" s="14"/>
      <c r="I13" s="14"/>
      <c r="J13" s="6"/>
      <c r="K13" s="6"/>
      <c r="L13" s="6"/>
      <c r="M13" s="6"/>
      <c r="N13" s="6"/>
      <c r="O13" s="6"/>
      <c r="P13" s="6"/>
      <c r="Q13" s="6"/>
      <c r="R13" s="15"/>
      <c r="S13" s="6"/>
      <c r="T13" s="6"/>
      <c r="U13" s="6"/>
    </row>
    <row r="14" spans="1:21" ht="27" customHeight="1" x14ac:dyDescent="0.25">
      <c r="A14" s="6"/>
      <c r="B14" s="6"/>
      <c r="C14" s="6"/>
      <c r="D14" s="6"/>
      <c r="E14" s="6"/>
      <c r="F14" s="6"/>
      <c r="G14" s="6"/>
      <c r="H14" s="14"/>
      <c r="I14" s="14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ht="12.75" customHeight="1" x14ac:dyDescent="0.25">
      <c r="A15" s="6"/>
      <c r="B15" s="6"/>
      <c r="C15" s="6"/>
      <c r="D15" s="6"/>
      <c r="E15" s="6"/>
      <c r="F15" s="6"/>
      <c r="G15" s="6"/>
      <c r="H15" s="14"/>
      <c r="I15" s="14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ht="35.25" customHeight="1" x14ac:dyDescent="0.25">
      <c r="A16" s="6"/>
      <c r="B16" s="6"/>
      <c r="C16" s="6"/>
      <c r="D16" s="6"/>
      <c r="E16" s="6"/>
      <c r="F16" s="6"/>
      <c r="G16" s="6"/>
      <c r="H16" s="14"/>
      <c r="I16" s="14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35.25" customHeight="1" x14ac:dyDescent="0.25">
      <c r="A17" s="6"/>
      <c r="B17" s="6"/>
      <c r="C17" s="6"/>
      <c r="D17" s="6"/>
      <c r="E17" s="6"/>
      <c r="F17" s="6"/>
      <c r="G17" s="6"/>
      <c r="H17" s="14"/>
      <c r="I17" s="14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ht="35.25" customHeight="1" x14ac:dyDescent="0.3">
      <c r="A18" s="4"/>
      <c r="B18" s="4"/>
      <c r="C18" s="4"/>
      <c r="D18" s="4"/>
      <c r="E18" s="4"/>
      <c r="F18" s="4"/>
      <c r="G18" s="4"/>
      <c r="H18" s="5"/>
      <c r="I18" s="5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ht="18" customHeight="1" x14ac:dyDescent="0.3">
      <c r="A19" s="4"/>
      <c r="B19" s="4"/>
      <c r="C19" s="4"/>
      <c r="D19" s="4"/>
      <c r="E19" s="4"/>
      <c r="F19" s="4"/>
      <c r="G19" s="4"/>
      <c r="H19" s="5"/>
      <c r="I19" s="5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ht="35.25" customHeight="1" x14ac:dyDescent="0.3">
      <c r="A20" s="4"/>
      <c r="B20" s="4"/>
      <c r="C20" s="4"/>
      <c r="D20" s="4"/>
      <c r="E20" s="4"/>
      <c r="F20" s="4"/>
      <c r="G20" s="4"/>
      <c r="H20" s="5"/>
      <c r="I20" s="5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18.75" x14ac:dyDescent="0.3">
      <c r="A21" s="4"/>
      <c r="B21" s="4"/>
      <c r="C21" s="4"/>
      <c r="D21" s="4"/>
      <c r="E21" s="4"/>
      <c r="F21" s="4"/>
      <c r="G21" s="4"/>
      <c r="H21" s="5"/>
      <c r="I21" s="5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ht="37.5" customHeight="1" x14ac:dyDescent="0.3">
      <c r="A22" s="4"/>
      <c r="B22" s="4"/>
      <c r="C22" s="4"/>
      <c r="D22" s="4"/>
      <c r="E22" s="4"/>
      <c r="F22" s="4"/>
      <c r="G22" s="4"/>
      <c r="H22" s="5"/>
      <c r="I22" s="5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s="3" customFormat="1" ht="67.5" customHeight="1" x14ac:dyDescent="0.3">
      <c r="A23" s="4"/>
      <c r="B23" s="4"/>
      <c r="C23" s="4"/>
      <c r="D23" s="4"/>
      <c r="E23" s="4"/>
      <c r="F23" s="4"/>
      <c r="G23" s="4"/>
      <c r="H23" s="5"/>
      <c r="I23" s="5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ht="33.75" customHeight="1" x14ac:dyDescent="0.3">
      <c r="A24" s="4"/>
      <c r="B24" s="4"/>
      <c r="C24" s="4"/>
      <c r="D24" s="4"/>
      <c r="E24" s="4"/>
      <c r="F24" s="4"/>
      <c r="G24" s="4"/>
      <c r="H24" s="5"/>
      <c r="I24" s="5"/>
      <c r="J24" s="4"/>
      <c r="K24" s="4"/>
      <c r="L24" s="4"/>
      <c r="M24" s="4"/>
      <c r="N24" s="4"/>
      <c r="O24" s="4"/>
      <c r="P24" s="4"/>
      <c r="Q24" s="4"/>
      <c r="R24" s="4"/>
      <c r="S24" s="4"/>
      <c r="T24" s="5"/>
      <c r="U24" s="5"/>
    </row>
    <row r="25" spans="1:21" ht="26.25" customHeight="1" x14ac:dyDescent="0.3">
      <c r="A25" s="4"/>
      <c r="B25" s="4"/>
      <c r="C25" s="4"/>
      <c r="D25" s="4"/>
      <c r="E25" s="4"/>
      <c r="F25" s="4"/>
      <c r="G25" s="4"/>
      <c r="H25" s="5"/>
      <c r="I25" s="5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ht="27.75" customHeight="1" x14ac:dyDescent="0.3">
      <c r="A26" s="4"/>
      <c r="B26" s="4"/>
      <c r="C26" s="4"/>
      <c r="D26" s="4"/>
      <c r="E26" s="4"/>
      <c r="F26" s="4"/>
      <c r="G26" s="4"/>
      <c r="H26" s="5"/>
      <c r="I26" s="5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ht="18.75" x14ac:dyDescent="0.3">
      <c r="A27" s="4"/>
      <c r="B27" s="4"/>
      <c r="C27" s="4"/>
      <c r="D27" s="4"/>
      <c r="E27" s="4"/>
      <c r="F27" s="4"/>
      <c r="G27" s="4"/>
      <c r="H27" s="5"/>
      <c r="I27" s="5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ht="18.75" x14ac:dyDescent="0.3">
      <c r="A28" s="4"/>
      <c r="B28" s="4"/>
      <c r="C28" s="4"/>
      <c r="D28" s="4"/>
      <c r="E28" s="4"/>
      <c r="F28" s="4"/>
      <c r="G28" s="4"/>
      <c r="H28" s="5"/>
      <c r="I28" s="5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ht="18.75" x14ac:dyDescent="0.3">
      <c r="A29" s="4"/>
      <c r="B29" s="4"/>
      <c r="C29" s="4"/>
      <c r="D29" s="4"/>
      <c r="E29" s="4"/>
      <c r="F29" s="4"/>
      <c r="G29" s="4"/>
      <c r="H29" s="5"/>
      <c r="I29" s="5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ht="18.75" x14ac:dyDescent="0.3">
      <c r="A30" s="4"/>
      <c r="B30" s="4"/>
      <c r="C30" s="4"/>
      <c r="D30" s="4"/>
      <c r="E30" s="4"/>
      <c r="F30" s="4"/>
      <c r="G30" s="4"/>
      <c r="H30" s="5"/>
      <c r="I30" s="5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ht="18.75" x14ac:dyDescent="0.3">
      <c r="A31" s="4"/>
      <c r="B31" s="4"/>
      <c r="C31" s="4"/>
      <c r="D31" s="4"/>
      <c r="E31" s="4"/>
      <c r="F31" s="4"/>
      <c r="G31" s="4"/>
      <c r="H31" s="5"/>
      <c r="I31" s="5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ht="18.75" x14ac:dyDescent="0.3">
      <c r="A32" s="4"/>
      <c r="B32" s="4"/>
      <c r="C32" s="4"/>
      <c r="D32" s="4"/>
      <c r="E32" s="4"/>
      <c r="F32" s="4"/>
      <c r="G32" s="4"/>
      <c r="H32" s="5"/>
      <c r="I32" s="5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ht="18.75" x14ac:dyDescent="0.3">
      <c r="A33" s="4"/>
      <c r="B33" s="4"/>
      <c r="C33" s="4"/>
      <c r="D33" s="4"/>
      <c r="E33" s="4"/>
      <c r="F33" s="4"/>
      <c r="G33" s="4"/>
      <c r="H33" s="5"/>
      <c r="I33" s="5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ht="18.75" x14ac:dyDescent="0.3">
      <c r="A34" s="4"/>
      <c r="B34" s="4"/>
      <c r="C34" s="4"/>
      <c r="D34" s="4"/>
      <c r="E34" s="4"/>
      <c r="F34" s="4"/>
      <c r="G34" s="4"/>
      <c r="H34" s="5"/>
      <c r="I34" s="5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ht="18.75" x14ac:dyDescent="0.3">
      <c r="A35" s="4"/>
      <c r="B35" s="4"/>
      <c r="C35" s="4"/>
      <c r="D35" s="4"/>
      <c r="E35" s="4"/>
      <c r="F35" s="4"/>
      <c r="G35" s="4"/>
      <c r="H35" s="5"/>
      <c r="I35" s="5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18.75" x14ac:dyDescent="0.3">
      <c r="A36" s="4"/>
      <c r="B36" s="4"/>
      <c r="C36" s="4"/>
      <c r="D36" s="4"/>
      <c r="E36" s="4"/>
      <c r="F36" s="4"/>
      <c r="G36" s="4"/>
      <c r="H36" s="5"/>
      <c r="I36" s="5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ht="18.75" x14ac:dyDescent="0.3">
      <c r="A37" s="4"/>
      <c r="B37" s="4"/>
      <c r="C37" s="4"/>
      <c r="D37" s="4"/>
      <c r="E37" s="4"/>
      <c r="F37" s="4"/>
      <c r="G37" s="4"/>
      <c r="H37" s="5"/>
      <c r="I37" s="5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ht="18.75" x14ac:dyDescent="0.3">
      <c r="A38" s="4"/>
      <c r="B38" s="4"/>
      <c r="C38" s="4"/>
      <c r="D38" s="4"/>
      <c r="E38" s="4"/>
      <c r="F38" s="4"/>
      <c r="G38" s="4"/>
      <c r="H38" s="5"/>
      <c r="I38" s="5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ht="18.75" x14ac:dyDescent="0.3">
      <c r="A39" s="4"/>
      <c r="B39" s="4"/>
      <c r="C39" s="4"/>
      <c r="D39" s="4"/>
      <c r="E39" s="4"/>
      <c r="F39" s="4"/>
      <c r="G39" s="4"/>
      <c r="H39" s="5"/>
      <c r="I39" s="5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ht="18.75" x14ac:dyDescent="0.3">
      <c r="A40" s="4"/>
      <c r="B40" s="4"/>
      <c r="C40" s="4"/>
      <c r="D40" s="4"/>
      <c r="E40" s="4"/>
      <c r="F40" s="4"/>
      <c r="G40" s="4"/>
      <c r="H40" s="5"/>
      <c r="I40" s="5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ht="18.75" x14ac:dyDescent="0.3">
      <c r="A41" s="4"/>
      <c r="B41" s="4"/>
      <c r="C41" s="4"/>
      <c r="D41" s="4"/>
      <c r="E41" s="4"/>
      <c r="F41" s="4"/>
      <c r="G41" s="4"/>
      <c r="H41" s="5"/>
      <c r="I41" s="5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ht="18.75" x14ac:dyDescent="0.3">
      <c r="A42" s="4"/>
      <c r="B42" s="4"/>
      <c r="C42" s="4"/>
      <c r="D42" s="4"/>
      <c r="E42" s="4"/>
      <c r="F42" s="4"/>
      <c r="G42" s="4"/>
      <c r="H42" s="5"/>
      <c r="I42" s="5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ht="18.75" x14ac:dyDescent="0.3">
      <c r="A43" s="4"/>
      <c r="B43" s="4"/>
      <c r="C43" s="4"/>
      <c r="D43" s="4"/>
      <c r="E43" s="4"/>
      <c r="F43" s="4"/>
      <c r="G43" s="4"/>
      <c r="H43" s="5"/>
      <c r="I43" s="5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ht="18.75" x14ac:dyDescent="0.3">
      <c r="A44" s="4"/>
      <c r="B44" s="4"/>
      <c r="C44" s="4"/>
      <c r="D44" s="4"/>
      <c r="E44" s="4"/>
      <c r="F44" s="4"/>
      <c r="G44" s="4"/>
      <c r="H44" s="5"/>
      <c r="I44" s="5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ht="18.75" x14ac:dyDescent="0.3">
      <c r="A45" s="4"/>
      <c r="B45" s="4"/>
      <c r="C45" s="4"/>
      <c r="D45" s="4"/>
      <c r="E45" s="4"/>
      <c r="F45" s="4"/>
      <c r="G45" s="4"/>
      <c r="H45" s="5"/>
      <c r="I45" s="5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ht="18.75" x14ac:dyDescent="0.3">
      <c r="A46" s="4"/>
      <c r="B46" s="4"/>
      <c r="C46" s="4"/>
      <c r="D46" s="4"/>
      <c r="E46" s="4"/>
      <c r="F46" s="4"/>
      <c r="G46" s="4"/>
      <c r="H46" s="5"/>
      <c r="I46" s="5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ht="18.75" x14ac:dyDescent="0.3">
      <c r="A47" s="4"/>
      <c r="B47" s="4"/>
      <c r="C47" s="4"/>
      <c r="D47" s="4"/>
      <c r="E47" s="4"/>
      <c r="F47" s="4"/>
      <c r="G47" s="4"/>
      <c r="H47" s="5"/>
      <c r="I47" s="5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ht="18.75" x14ac:dyDescent="0.3">
      <c r="A48" s="4"/>
      <c r="B48" s="4"/>
      <c r="C48" s="4"/>
      <c r="D48" s="4"/>
      <c r="E48" s="4"/>
      <c r="F48" s="4"/>
      <c r="G48" s="4"/>
      <c r="H48" s="5"/>
      <c r="I48" s="5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ht="18.75" x14ac:dyDescent="0.3">
      <c r="A49" s="4"/>
      <c r="B49" s="4"/>
      <c r="C49" s="4"/>
      <c r="D49" s="4"/>
      <c r="E49" s="4"/>
      <c r="F49" s="4"/>
      <c r="G49" s="4"/>
      <c r="H49" s="5"/>
      <c r="I49" s="5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ht="18.75" x14ac:dyDescent="0.3">
      <c r="A50" s="4"/>
      <c r="B50" s="4"/>
      <c r="C50" s="4"/>
      <c r="D50" s="4"/>
      <c r="E50" s="4"/>
      <c r="F50" s="4"/>
      <c r="G50" s="4"/>
      <c r="H50" s="5"/>
      <c r="I50" s="5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ht="18.75" x14ac:dyDescent="0.3">
      <c r="A51" s="4"/>
      <c r="B51" s="4"/>
      <c r="C51" s="4"/>
      <c r="D51" s="4"/>
      <c r="E51" s="4"/>
      <c r="F51" s="4"/>
      <c r="G51" s="4"/>
      <c r="H51" s="5"/>
      <c r="I51" s="5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ht="18.75" x14ac:dyDescent="0.3">
      <c r="A52" s="4"/>
      <c r="B52" s="4"/>
      <c r="C52" s="4"/>
      <c r="D52" s="4"/>
      <c r="E52" s="4"/>
      <c r="F52" s="4"/>
      <c r="G52" s="4"/>
      <c r="H52" s="5"/>
      <c r="I52" s="5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</sheetData>
  <mergeCells count="24">
    <mergeCell ref="A12:S12"/>
    <mergeCell ref="S5:S6"/>
    <mergeCell ref="A9:S9"/>
    <mergeCell ref="C10:F10"/>
    <mergeCell ref="N5:N6"/>
    <mergeCell ref="O5:O6"/>
    <mergeCell ref="P5:P6"/>
    <mergeCell ref="Q5:Q6"/>
    <mergeCell ref="R5:R6"/>
    <mergeCell ref="A5:A6"/>
    <mergeCell ref="B5:B6"/>
    <mergeCell ref="H5:J5"/>
    <mergeCell ref="A3:S3"/>
    <mergeCell ref="A4:S4"/>
    <mergeCell ref="A2:U2"/>
    <mergeCell ref="A11:S11"/>
    <mergeCell ref="T5:T6"/>
    <mergeCell ref="U5:U6"/>
    <mergeCell ref="C5:C6"/>
    <mergeCell ref="D5:D6"/>
    <mergeCell ref="K5:M5"/>
    <mergeCell ref="A8:B8"/>
    <mergeCell ref="C8:U8"/>
    <mergeCell ref="A1:U1"/>
  </mergeCells>
  <conditionalFormatting sqref="R7">
    <cfRule type="expression" dxfId="5" priority="7">
      <formula>NOT(ISERROR(SEARCH("НЕ",R7)))</formula>
    </cfRule>
    <cfRule type="expression" dxfId="4" priority="8">
      <formula>NOT(ISERROR(SEARCH("ОДНОРОДНЫЕ",R7)))</formula>
    </cfRule>
    <cfRule type="expression" dxfId="3" priority="9">
      <formula>NOT(ISERROR(SEARCH("НЕОДНОРОДНЫЕ",R7)))</formula>
    </cfRule>
  </conditionalFormatting>
  <conditionalFormatting sqref="R7">
    <cfRule type="expression" dxfId="2" priority="10">
      <formula>NOT(ISERROR(SEARCH("НЕОДНОРОДНЫЕ",R7)))</formula>
    </cfRule>
    <cfRule type="expression" dxfId="1" priority="11">
      <formula>NOT(ISERROR(SEARCH("ОДНОРОДНЫЕ",R7)))</formula>
    </cfRule>
    <cfRule type="expression" dxfId="0" priority="12">
      <formula>NOT(ISERROR(SEARCH("НЕОДНОРОДНЫЕ",R7)))</formula>
    </cfRule>
  </conditionalFormatting>
  <pageMargins left="0.7" right="0.7" top="0.75" bottom="0.75" header="0.51180555555555496" footer="0.51180555555555496"/>
  <pageSetup paperSize="9" scale="55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J3" sqref="J3"/>
    </sheetView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ср.ариф.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Виталий</dc:creator>
  <cp:lastModifiedBy>USER556</cp:lastModifiedBy>
  <cp:revision>6</cp:revision>
  <cp:lastPrinted>2026-07-27T08:31:19Z</cp:lastPrinted>
  <dcterms:created xsi:type="dcterms:W3CDTF">2015-03-09T15:47:32Z</dcterms:created>
  <dcterms:modified xsi:type="dcterms:W3CDTF">2026-07-30T08:33:30Z</dcterms:modified>
  <dc:language>ru-RU</dc:language>
</cp:coreProperties>
</file>