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БМТиВС 2026\ПО ОТДЕЛАМ\ОТО\Березка\Закупочные сессии\ремонт ХО АВГУСТ\"/>
    </mc:Choice>
  </mc:AlternateContent>
  <bookViews>
    <workbookView xWindow="0" yWindow="0" windowWidth="28800" windowHeight="11835"/>
  </bookViews>
  <sheets>
    <sheet name="Лист1" sheetId="1" r:id="rId1"/>
    <sheet name="Лист2" sheetId="2" r:id="rId2"/>
    <sheet name="Лист3" sheetId="3" r:id="rId3"/>
  </sheets>
  <calcPr calcId="152511"/>
</workbook>
</file>

<file path=xl/calcChain.xml><?xml version="1.0" encoding="utf-8"?>
<calcChain xmlns="http://schemas.openxmlformats.org/spreadsheetml/2006/main">
  <c r="G33" i="1" l="1"/>
  <c r="G28" i="1"/>
  <c r="F33" i="1"/>
  <c r="I33" i="1" s="1"/>
  <c r="I34" i="1" s="1"/>
  <c r="G10" i="1"/>
  <c r="F11" i="1"/>
  <c r="I11" i="1" s="1"/>
  <c r="G11" i="1"/>
  <c r="G12" i="1"/>
  <c r="G13" i="1"/>
  <c r="G14" i="1"/>
  <c r="G15" i="1"/>
  <c r="G16" i="1"/>
  <c r="G17" i="1"/>
  <c r="G18" i="1"/>
  <c r="G19" i="1"/>
  <c r="G20" i="1"/>
  <c r="G21" i="1"/>
  <c r="G22" i="1"/>
  <c r="G23" i="1"/>
  <c r="G24" i="1"/>
  <c r="G25" i="1"/>
  <c r="G26" i="1"/>
  <c r="G27" i="1"/>
  <c r="F12" i="1"/>
  <c r="F13" i="1"/>
  <c r="I13" i="1" s="1"/>
  <c r="F14" i="1"/>
  <c r="I14" i="1" s="1"/>
  <c r="F15" i="1"/>
  <c r="F16" i="1"/>
  <c r="I16" i="1" s="1"/>
  <c r="F17" i="1"/>
  <c r="F18" i="1"/>
  <c r="I18" i="1" s="1"/>
  <c r="F19" i="1"/>
  <c r="F20" i="1"/>
  <c r="I20" i="1" s="1"/>
  <c r="F21" i="1"/>
  <c r="F22" i="1"/>
  <c r="I22" i="1" s="1"/>
  <c r="F23" i="1"/>
  <c r="I23" i="1" s="1"/>
  <c r="F24" i="1"/>
  <c r="I24" i="1" s="1"/>
  <c r="F25" i="1"/>
  <c r="F26" i="1"/>
  <c r="I26" i="1" s="1"/>
  <c r="F27" i="1"/>
  <c r="F28" i="1"/>
  <c r="I28" i="1" s="1"/>
  <c r="F10" i="1"/>
  <c r="I10" i="1" s="1"/>
  <c r="H33" i="1" l="1"/>
  <c r="H11" i="1"/>
  <c r="H10" i="1"/>
  <c r="H12" i="1"/>
  <c r="H27" i="1"/>
  <c r="H23" i="1"/>
  <c r="H19" i="1"/>
  <c r="H15" i="1"/>
  <c r="H25" i="1"/>
  <c r="H21" i="1"/>
  <c r="H17" i="1"/>
  <c r="H13" i="1"/>
  <c r="I25" i="1"/>
  <c r="I21" i="1"/>
  <c r="I17" i="1"/>
  <c r="I27" i="1"/>
  <c r="I19" i="1"/>
  <c r="I15" i="1"/>
  <c r="H28" i="1"/>
  <c r="H26" i="1"/>
  <c r="H24" i="1"/>
  <c r="H22" i="1"/>
  <c r="H20" i="1"/>
  <c r="H18" i="1"/>
  <c r="H16" i="1"/>
  <c r="H14" i="1"/>
  <c r="I12" i="1"/>
  <c r="I29" i="1" l="1"/>
</calcChain>
</file>

<file path=xl/sharedStrings.xml><?xml version="1.0" encoding="utf-8"?>
<sst xmlns="http://schemas.openxmlformats.org/spreadsheetml/2006/main" count="54" uniqueCount="44">
  <si>
    <t>Объект закупки</t>
  </si>
  <si>
    <t>Кол-во, шт.</t>
  </si>
  <si>
    <t>Средняя арифметическая величина цены единицы продукции</t>
  </si>
  <si>
    <t>Среднее квадратичное отклонение</t>
  </si>
  <si>
    <t>Коэффициент вариации</t>
  </si>
  <si>
    <t>(%)</t>
  </si>
  <si>
    <t xml:space="preserve">НМЦК (руб.)                  </t>
  </si>
  <si>
    <t>Испаритель моноблока ММ 221сер. 3х-зах.(6х8х610, квадр.) MB214S, MB216S, MM222S</t>
  </si>
  <si>
    <t>Компрессор АWS 2512 ZTZ</t>
  </si>
  <si>
    <t>Хладон R404A</t>
  </si>
  <si>
    <t>Трубка капиллярная 1,07ммх2,4мм</t>
  </si>
  <si>
    <t>Контактор 1810</t>
  </si>
  <si>
    <t>ТЭН испарителя 1,5кВт</t>
  </si>
  <si>
    <t>ТЭН оттайки 1,5кВт</t>
  </si>
  <si>
    <t>Поддон испарителя</t>
  </si>
  <si>
    <t>Ванна выпаривателя</t>
  </si>
  <si>
    <t>Датчик температуры PTC 1,5 MT PVC</t>
  </si>
  <si>
    <t>Фильтр-осушитель 1/2` DCL084s</t>
  </si>
  <si>
    <t>Реле давления 15bar</t>
  </si>
  <si>
    <t>Микродвигатель обдува испарителя ELCO R18-25 Вт, 2600 об/мин</t>
  </si>
  <si>
    <t>Микродвигатель обдува конденсатора ELCO R18-25 Вт, 2600 об/мин</t>
  </si>
  <si>
    <t>Контроллер Eliwell ID 974</t>
  </si>
  <si>
    <t>Клеммник</t>
  </si>
  <si>
    <t>Уплотнитель двери камеры КХН</t>
  </si>
  <si>
    <t>Запорное устройство двери (замок двери камеры Полаир)</t>
  </si>
  <si>
    <t>Теплоизоляция</t>
  </si>
  <si>
    <t>Итого на 1 холодильную камеру:</t>
  </si>
  <si>
    <t>Начальная максимальная цена единицы услуг</t>
  </si>
  <si>
    <t>Начальная максимальная цена стоимости запасных частей</t>
  </si>
  <si>
    <t xml:space="preserve">Основные характеристики объекта закупки  </t>
  </si>
  <si>
    <t xml:space="preserve">Используемый метод определения НМЦК с обоснованием:   </t>
  </si>
  <si>
    <t>Метод сопоставимых рыночных цен (анализа рынка)</t>
  </si>
  <si>
    <t xml:space="preserve"> НМЦК                     </t>
  </si>
  <si>
    <t>Кол-во, чел./час.</t>
  </si>
  <si>
    <t xml:space="preserve">Обоснование начальной (максимальной) цены Контракта </t>
  </si>
  <si>
    <t>Оказание услуг по ремонту холодильного оборудования</t>
  </si>
  <si>
    <t>Дата подготовки обоснования НМЦК: 29.10.2026</t>
  </si>
  <si>
    <t>Поставщик №1, вх.№251от 27.04.2026</t>
  </si>
  <si>
    <t>Поставщик №2, вх.№252 от 27.04.2026</t>
  </si>
  <si>
    <t>Поставщик №3, вх.№253от 27.04.2026</t>
  </si>
  <si>
    <t xml:space="preserve">Инициатор проведения закупки
________________/ Юшин М.А./                                                  
(подпись/расшифровка подписи)                                                      
«__» ______________ 2026 г.      </t>
  </si>
  <si>
    <t xml:space="preserve">Замена испарителя моноблока, Замена компрессора моноблока, Заправка хладона, Замена капиллярной трубки,   Замена контактора,  Замена ТЭНа испарителя,  Замена ТЭНа оттайки, Замена поддона испарителя,  Замена ванны выпаривателя, Замена датчика температуры,  Замена фильтра, Замена реле давления, Замена вентилятора обдува испарителя,Замена вентилятора обдува конденсатора,  Замена контроллера, Замена клеммника, Замена уплотнителя двери, Замена запорного устройства двери, Замена теплоизоляции, Монтаж моноблока, Демонтаж моноблока
 </t>
  </si>
  <si>
    <t xml:space="preserve">На основании коммерческих предложений и произведенного расчета, а так же в целях экономии денежных средств, общая начальная (максимальная) цена заменяемых запасных частей и принадлежностей, расходных материалов и технических жидкостей и стоимость 1 чел./часа (цена единицы работы) устанавливается по наименьшему ценовому предложению:
-119 192,00 – начальная сумма цен единиц на все запасные части и принадлежности и начальная сумма цен единиц на оказываемые услуги для холодильного оборудования.
- 118 592,00 руб. – начальная сумма цен единиц на все запасные части и принадлежности холодильного оборудования
- 600 руб. – начальная сумма цен единиц на оказываемые услуги для ремонта холодильного оборудования.
Стоимость начальной суммы цены единиц запасных частей и принадлежностей снижаются пропорционально величине снижения общей стоимости единицы запасных частей и принадлежностей по результатам проведения закупочной сессии
Стоимость начальной суммы цены единиц услуги по ремонту оборудования (человека час) снижается пропорционально величине снижения стоимости единицы услуги по ремонту оборудования (ч/час) по результатам проведения закупочной сессии
Итого НМЦК составляет: 100 000 (сто тысяч) рублей 00 коп. (определена как объем выделенных лимитов бюджетных обязательств)                   
</t>
  </si>
  <si>
    <t>100 000,00 руб. в пределах доведенных лимитов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</si>
</sst>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Times New Roman"/>
      <family val="1"/>
      <charset val="204"/>
    </font>
    <font>
      <sz val="10"/>
      <color rgb="FF000000"/>
      <name val="Times New Roman"/>
      <family val="1"/>
      <charset val="204"/>
    </font>
    <font>
      <sz val="12"/>
      <color theme="1"/>
      <name val="Times New Roman"/>
      <family val="1"/>
      <charset val="204"/>
    </font>
    <font>
      <sz val="12"/>
      <color rgb="FF000000"/>
      <name val="Times New Roman"/>
      <family val="1"/>
      <charset val="204"/>
    </font>
    <font>
      <i/>
      <sz val="12"/>
      <color theme="1"/>
      <name val="Times New Roman"/>
      <family val="1"/>
      <charset val="204"/>
    </font>
    <font>
      <b/>
      <i/>
      <sz val="12"/>
      <color theme="1"/>
      <name val="Times New Roman"/>
      <family val="1"/>
      <charset val="204"/>
    </font>
    <font>
      <sz val="11"/>
      <color theme="1"/>
      <name val="Times New Roman"/>
      <family val="1"/>
      <charset val="204"/>
    </font>
    <font>
      <b/>
      <sz val="11"/>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5">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2" fontId="1" fillId="0" borderId="4" xfId="0" applyNumberFormat="1" applyFont="1" applyBorder="1" applyAlignment="1">
      <alignment horizontal="center" vertical="center" wrapText="1"/>
    </xf>
    <xf numFmtId="10" fontId="1" fillId="0" borderId="4" xfId="0" applyNumberFormat="1" applyFont="1" applyBorder="1" applyAlignment="1">
      <alignment horizontal="center" vertical="center" wrapText="1"/>
    </xf>
    <xf numFmtId="0" fontId="1" fillId="2" borderId="5" xfId="0" applyFont="1" applyFill="1" applyBorder="1" applyAlignment="1">
      <alignment horizontal="center" vertical="center" wrapText="1"/>
    </xf>
    <xf numFmtId="4" fontId="1" fillId="0" borderId="4"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 fillId="3" borderId="4" xfId="0" applyFont="1" applyFill="1" applyBorder="1" applyAlignment="1">
      <alignment horizontal="center" vertical="center" wrapText="1"/>
    </xf>
    <xf numFmtId="0" fontId="5" fillId="0" borderId="14" xfId="0" applyFont="1" applyBorder="1" applyAlignment="1">
      <alignment vertical="top"/>
    </xf>
    <xf numFmtId="0" fontId="6" fillId="0" borderId="14" xfId="0" applyFont="1" applyBorder="1" applyAlignment="1">
      <alignment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0" xfId="0" applyFont="1"/>
    <xf numFmtId="0" fontId="8" fillId="0" borderId="14" xfId="0" applyFont="1" applyBorder="1" applyAlignment="1">
      <alignment vertical="center"/>
    </xf>
    <xf numFmtId="0" fontId="2" fillId="2" borderId="5"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center" wrapText="1"/>
    </xf>
    <xf numFmtId="0" fontId="7" fillId="0" borderId="0" xfId="0" applyFont="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7" xfId="0" applyFont="1" applyBorder="1" applyAlignment="1">
      <alignment horizontal="center"/>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11204</xdr:colOff>
      <xdr:row>7</xdr:row>
      <xdr:rowOff>634999</xdr:rowOff>
    </xdr:from>
    <xdr:to>
      <xdr:col>9</xdr:col>
      <xdr:colOff>63500</xdr:colOff>
      <xdr:row>8</xdr:row>
      <xdr:rowOff>182794</xdr:rowOff>
    </xdr:to>
    <xdr:pic>
      <xdr:nvPicPr>
        <xdr:cNvPr id="1025" name="Рисунок 9"/>
        <xdr:cNvPicPr>
          <a:picLocks noChangeAspect="1" noChangeArrowheads="1"/>
        </xdr:cNvPicPr>
      </xdr:nvPicPr>
      <xdr:blipFill>
        <a:blip xmlns:r="http://schemas.openxmlformats.org/officeDocument/2006/relationships" r:embed="rId1"/>
        <a:srcRect/>
        <a:stretch>
          <a:fillRect/>
        </a:stretch>
      </xdr:blipFill>
      <xdr:spPr bwMode="auto">
        <a:xfrm>
          <a:off x="8036017" y="3135312"/>
          <a:ext cx="1346108" cy="500295"/>
        </a:xfrm>
        <a:prstGeom prst="rect">
          <a:avLst/>
        </a:prstGeom>
        <a:noFill/>
      </xdr:spPr>
    </xdr:pic>
    <xdr:clientData/>
  </xdr:twoCellAnchor>
  <xdr:twoCellAnchor>
    <xdr:from>
      <xdr:col>8</xdr:col>
      <xdr:colOff>1</xdr:colOff>
      <xdr:row>30</xdr:row>
      <xdr:rowOff>515938</xdr:rowOff>
    </xdr:from>
    <xdr:to>
      <xdr:col>9</xdr:col>
      <xdr:colOff>39689</xdr:colOff>
      <xdr:row>32</xdr:row>
      <xdr:rowOff>19050</xdr:rowOff>
    </xdr:to>
    <xdr:pic>
      <xdr:nvPicPr>
        <xdr:cNvPr id="1026" name="Рисунок 9"/>
        <xdr:cNvPicPr>
          <a:picLocks noChangeAspect="1" noChangeArrowheads="1"/>
        </xdr:cNvPicPr>
      </xdr:nvPicPr>
      <xdr:blipFill>
        <a:blip xmlns:r="http://schemas.openxmlformats.org/officeDocument/2006/relationships" r:embed="rId1"/>
        <a:srcRect/>
        <a:stretch>
          <a:fillRect/>
        </a:stretch>
      </xdr:blipFill>
      <xdr:spPr bwMode="auto">
        <a:xfrm>
          <a:off x="8024814" y="11406188"/>
          <a:ext cx="1333500" cy="4953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topLeftCell="A34" workbookViewId="0">
      <selection activeCell="S12" sqref="S12"/>
    </sheetView>
  </sheetViews>
  <sheetFormatPr defaultRowHeight="15" x14ac:dyDescent="0.25"/>
  <cols>
    <col min="1" max="1" width="46" style="15" customWidth="1"/>
    <col min="2" max="5" width="9.140625" style="15"/>
    <col min="6" max="6" width="12.28515625" style="15" customWidth="1"/>
    <col min="7" max="8" width="10.85546875" style="15" bestFit="1" customWidth="1"/>
    <col min="9" max="9" width="19.42578125" style="15" customWidth="1"/>
    <col min="10" max="10" width="9.140625" style="15"/>
    <col min="11" max="11" width="10.7109375" style="15" bestFit="1" customWidth="1"/>
    <col min="12" max="16384" width="9.140625" style="15"/>
  </cols>
  <sheetData>
    <row r="1" spans="1:9" ht="15" customHeight="1" x14ac:dyDescent="0.25">
      <c r="C1" s="16" t="s">
        <v>34</v>
      </c>
      <c r="D1" s="16"/>
      <c r="E1" s="16"/>
      <c r="F1" s="16"/>
      <c r="G1" s="11"/>
      <c r="H1" s="11"/>
      <c r="I1" s="10"/>
    </row>
    <row r="2" spans="1:9" ht="15" customHeight="1" x14ac:dyDescent="0.25">
      <c r="A2" s="14" t="s">
        <v>29</v>
      </c>
      <c r="B2" s="30" t="s">
        <v>35</v>
      </c>
      <c r="C2" s="30"/>
      <c r="D2" s="30"/>
      <c r="E2" s="30"/>
      <c r="F2" s="30"/>
      <c r="G2" s="30"/>
      <c r="H2" s="30"/>
      <c r="I2" s="30"/>
    </row>
    <row r="3" spans="1:9" ht="15" customHeight="1" x14ac:dyDescent="0.25">
      <c r="A3" s="14" t="s">
        <v>30</v>
      </c>
      <c r="B3" s="31" t="s">
        <v>31</v>
      </c>
      <c r="C3" s="31"/>
      <c r="D3" s="31"/>
      <c r="E3" s="31"/>
      <c r="F3" s="31"/>
      <c r="G3" s="31"/>
      <c r="H3" s="31"/>
      <c r="I3" s="31"/>
    </row>
    <row r="4" spans="1:9" ht="15" customHeight="1" x14ac:dyDescent="0.25">
      <c r="A4" s="14" t="s">
        <v>32</v>
      </c>
      <c r="B4" s="32" t="s">
        <v>43</v>
      </c>
      <c r="C4" s="33"/>
      <c r="D4" s="33"/>
      <c r="E4" s="33"/>
      <c r="F4" s="33"/>
      <c r="G4" s="33"/>
      <c r="H4" s="33"/>
      <c r="I4" s="34"/>
    </row>
    <row r="5" spans="1:9" ht="15" customHeight="1" x14ac:dyDescent="0.25">
      <c r="A5" s="32" t="s">
        <v>36</v>
      </c>
      <c r="B5" s="33"/>
      <c r="C5" s="33"/>
      <c r="D5" s="33"/>
      <c r="E5" s="33"/>
      <c r="F5" s="33"/>
      <c r="G5" s="33"/>
      <c r="H5" s="33"/>
      <c r="I5" s="34"/>
    </row>
    <row r="6" spans="1:9" ht="9.75" customHeight="1" x14ac:dyDescent="0.25">
      <c r="A6" s="7"/>
      <c r="B6" s="7"/>
      <c r="C6" s="7"/>
      <c r="D6" s="7"/>
      <c r="E6" s="7"/>
      <c r="F6" s="7"/>
      <c r="G6" s="7"/>
      <c r="H6" s="7"/>
      <c r="I6" s="7"/>
    </row>
    <row r="7" spans="1:9" ht="15.75" thickBot="1" x14ac:dyDescent="0.3">
      <c r="A7" s="29" t="s">
        <v>28</v>
      </c>
      <c r="B7" s="29"/>
      <c r="C7" s="29"/>
      <c r="D7" s="29"/>
      <c r="E7" s="29"/>
      <c r="F7" s="29"/>
      <c r="G7" s="29"/>
      <c r="H7" s="29"/>
      <c r="I7" s="29"/>
    </row>
    <row r="8" spans="1:9" ht="75" customHeight="1" x14ac:dyDescent="0.25">
      <c r="A8" s="25" t="s">
        <v>0</v>
      </c>
      <c r="B8" s="27" t="s">
        <v>1</v>
      </c>
      <c r="C8" s="27" t="s">
        <v>37</v>
      </c>
      <c r="D8" s="27" t="s">
        <v>38</v>
      </c>
      <c r="E8" s="27" t="s">
        <v>39</v>
      </c>
      <c r="F8" s="25" t="s">
        <v>2</v>
      </c>
      <c r="G8" s="25" t="s">
        <v>3</v>
      </c>
      <c r="H8" s="1" t="s">
        <v>4</v>
      </c>
      <c r="I8" s="25" t="s">
        <v>6</v>
      </c>
    </row>
    <row r="9" spans="1:9" ht="15.75" thickBot="1" x14ac:dyDescent="0.3">
      <c r="A9" s="26"/>
      <c r="B9" s="28"/>
      <c r="C9" s="28"/>
      <c r="D9" s="28"/>
      <c r="E9" s="28"/>
      <c r="F9" s="26"/>
      <c r="G9" s="26"/>
      <c r="H9" s="12" t="s">
        <v>5</v>
      </c>
      <c r="I9" s="26"/>
    </row>
    <row r="10" spans="1:9" ht="33.75" customHeight="1" thickBot="1" x14ac:dyDescent="0.3">
      <c r="A10" s="2" t="s">
        <v>7</v>
      </c>
      <c r="B10" s="12">
        <v>1</v>
      </c>
      <c r="C10" s="17">
        <v>17000</v>
      </c>
      <c r="D10" s="17">
        <v>19000</v>
      </c>
      <c r="E10" s="17">
        <v>19000</v>
      </c>
      <c r="F10" s="3">
        <f>(C10+D10+E10)/3</f>
        <v>18333.333333333332</v>
      </c>
      <c r="G10" s="3">
        <f>STDEV(C10:E10)</f>
        <v>1154.7005383792514</v>
      </c>
      <c r="H10" s="4">
        <f>G10/F10</f>
        <v>6.2983665729777358E-2</v>
      </c>
      <c r="I10" s="3">
        <f>F10</f>
        <v>18333.333333333332</v>
      </c>
    </row>
    <row r="11" spans="1:9" ht="15.75" thickBot="1" x14ac:dyDescent="0.3">
      <c r="A11" s="2" t="s">
        <v>8</v>
      </c>
      <c r="B11" s="12">
        <v>1</v>
      </c>
      <c r="C11" s="17">
        <v>66500</v>
      </c>
      <c r="D11" s="17">
        <v>68000</v>
      </c>
      <c r="E11" s="17">
        <v>68000</v>
      </c>
      <c r="F11" s="3">
        <f>(C11+D11+E11)/3</f>
        <v>67500</v>
      </c>
      <c r="G11" s="3">
        <f t="shared" ref="G11:G13" si="0">STDEV(C11:E11)</f>
        <v>866.02540378443859</v>
      </c>
      <c r="H11" s="4">
        <f>G11/F11</f>
        <v>1.2830005981991683E-2</v>
      </c>
      <c r="I11" s="12">
        <f>F11</f>
        <v>67500</v>
      </c>
    </row>
    <row r="12" spans="1:9" ht="15.75" thickBot="1" x14ac:dyDescent="0.3">
      <c r="A12" s="2" t="s">
        <v>9</v>
      </c>
      <c r="B12" s="12">
        <v>1</v>
      </c>
      <c r="C12" s="17">
        <v>800</v>
      </c>
      <c r="D12" s="17">
        <v>800</v>
      </c>
      <c r="E12" s="17">
        <v>800</v>
      </c>
      <c r="F12" s="3">
        <f t="shared" ref="F12:F28" si="1">(C12+D12+E12)/3</f>
        <v>800</v>
      </c>
      <c r="G12" s="3">
        <f t="shared" si="0"/>
        <v>0</v>
      </c>
      <c r="H12" s="4">
        <f>G12/F12</f>
        <v>0</v>
      </c>
      <c r="I12" s="3">
        <f>F12</f>
        <v>800</v>
      </c>
    </row>
    <row r="13" spans="1:9" ht="22.5" customHeight="1" thickBot="1" x14ac:dyDescent="0.3">
      <c r="A13" s="2" t="s">
        <v>10</v>
      </c>
      <c r="B13" s="12">
        <v>1</v>
      </c>
      <c r="C13" s="17">
        <v>430</v>
      </c>
      <c r="D13" s="17">
        <v>500</v>
      </c>
      <c r="E13" s="17">
        <v>500</v>
      </c>
      <c r="F13" s="3">
        <f t="shared" si="1"/>
        <v>476.66666666666669</v>
      </c>
      <c r="G13" s="3">
        <f t="shared" si="0"/>
        <v>40.414518843273804</v>
      </c>
      <c r="H13" s="4">
        <f>G13/F13</f>
        <v>8.4785703867007983E-2</v>
      </c>
      <c r="I13" s="3">
        <f t="shared" ref="I13:I28" si="2">F13</f>
        <v>476.66666666666669</v>
      </c>
    </row>
    <row r="14" spans="1:9" ht="15.75" thickBot="1" x14ac:dyDescent="0.3">
      <c r="A14" s="2" t="s">
        <v>11</v>
      </c>
      <c r="B14" s="12">
        <v>1</v>
      </c>
      <c r="C14" s="17">
        <v>1350</v>
      </c>
      <c r="D14" s="17">
        <v>1500</v>
      </c>
      <c r="E14" s="17">
        <v>1500</v>
      </c>
      <c r="F14" s="3">
        <f t="shared" si="1"/>
        <v>1450</v>
      </c>
      <c r="G14" s="3">
        <f t="shared" ref="G14:G27" si="3">STDEV(C14:E14)</f>
        <v>86.602540378443862</v>
      </c>
      <c r="H14" s="4">
        <f t="shared" ref="H14:H28" si="4">G14/F14</f>
        <v>5.972588991616818E-2</v>
      </c>
      <c r="I14" s="3">
        <f t="shared" si="2"/>
        <v>1450</v>
      </c>
    </row>
    <row r="15" spans="1:9" ht="15.75" thickBot="1" x14ac:dyDescent="0.3">
      <c r="A15" s="2" t="s">
        <v>12</v>
      </c>
      <c r="B15" s="12">
        <v>1</v>
      </c>
      <c r="C15" s="17">
        <v>3050</v>
      </c>
      <c r="D15" s="17">
        <v>3050</v>
      </c>
      <c r="E15" s="17">
        <v>3050</v>
      </c>
      <c r="F15" s="3">
        <f t="shared" si="1"/>
        <v>3050</v>
      </c>
      <c r="G15" s="3">
        <f t="shared" si="3"/>
        <v>0</v>
      </c>
      <c r="H15" s="4">
        <f t="shared" si="4"/>
        <v>0</v>
      </c>
      <c r="I15" s="3">
        <f t="shared" si="2"/>
        <v>3050</v>
      </c>
    </row>
    <row r="16" spans="1:9" ht="15.75" thickBot="1" x14ac:dyDescent="0.3">
      <c r="A16" s="2" t="s">
        <v>13</v>
      </c>
      <c r="B16" s="12">
        <v>1</v>
      </c>
      <c r="C16" s="17">
        <v>2100</v>
      </c>
      <c r="D16" s="17">
        <v>2200</v>
      </c>
      <c r="E16" s="17">
        <v>2200</v>
      </c>
      <c r="F16" s="3">
        <f t="shared" si="1"/>
        <v>2166.6666666666665</v>
      </c>
      <c r="G16" s="3">
        <f t="shared" si="3"/>
        <v>57.735026918962575</v>
      </c>
      <c r="H16" s="4">
        <f t="shared" si="4"/>
        <v>2.6646935501059652E-2</v>
      </c>
      <c r="I16" s="3">
        <f t="shared" si="2"/>
        <v>2166.6666666666665</v>
      </c>
    </row>
    <row r="17" spans="1:9" ht="15.75" thickBot="1" x14ac:dyDescent="0.3">
      <c r="A17" s="2" t="s">
        <v>14</v>
      </c>
      <c r="B17" s="12">
        <v>1</v>
      </c>
      <c r="C17" s="17">
        <v>1450</v>
      </c>
      <c r="D17" s="17">
        <v>1500</v>
      </c>
      <c r="E17" s="17">
        <v>1500</v>
      </c>
      <c r="F17" s="3">
        <f t="shared" si="1"/>
        <v>1483.3333333333333</v>
      </c>
      <c r="G17" s="3">
        <f t="shared" si="3"/>
        <v>28.867513459481287</v>
      </c>
      <c r="H17" s="4">
        <f t="shared" si="4"/>
        <v>1.9461245028863792E-2</v>
      </c>
      <c r="I17" s="3">
        <f t="shared" si="2"/>
        <v>1483.3333333333333</v>
      </c>
    </row>
    <row r="18" spans="1:9" ht="15.75" thickBot="1" x14ac:dyDescent="0.3">
      <c r="A18" s="2" t="s">
        <v>15</v>
      </c>
      <c r="B18" s="12">
        <v>1</v>
      </c>
      <c r="C18" s="17">
        <v>1220</v>
      </c>
      <c r="D18" s="17">
        <v>1250</v>
      </c>
      <c r="E18" s="17">
        <v>1250</v>
      </c>
      <c r="F18" s="3">
        <f t="shared" si="1"/>
        <v>1240</v>
      </c>
      <c r="G18" s="3">
        <f t="shared" si="3"/>
        <v>17.320508075688775</v>
      </c>
      <c r="H18" s="4">
        <f t="shared" si="4"/>
        <v>1.396815167394256E-2</v>
      </c>
      <c r="I18" s="3">
        <f t="shared" si="2"/>
        <v>1240</v>
      </c>
    </row>
    <row r="19" spans="1:9" ht="32.25" customHeight="1" thickBot="1" x14ac:dyDescent="0.3">
      <c r="A19" s="2" t="s">
        <v>16</v>
      </c>
      <c r="B19" s="12">
        <v>1</v>
      </c>
      <c r="C19" s="17">
        <v>400</v>
      </c>
      <c r="D19" s="17">
        <v>500</v>
      </c>
      <c r="E19" s="17">
        <v>500</v>
      </c>
      <c r="F19" s="3">
        <f t="shared" si="1"/>
        <v>466.66666666666669</v>
      </c>
      <c r="G19" s="3">
        <f t="shared" si="3"/>
        <v>57.735026918962411</v>
      </c>
      <c r="H19" s="4">
        <f t="shared" si="4"/>
        <v>0.12371791482634802</v>
      </c>
      <c r="I19" s="3">
        <f t="shared" si="2"/>
        <v>466.66666666666669</v>
      </c>
    </row>
    <row r="20" spans="1:9" ht="23.25" customHeight="1" thickBot="1" x14ac:dyDescent="0.3">
      <c r="A20" s="2" t="s">
        <v>17</v>
      </c>
      <c r="B20" s="12">
        <v>1</v>
      </c>
      <c r="C20" s="17">
        <v>892</v>
      </c>
      <c r="D20" s="17">
        <v>900</v>
      </c>
      <c r="E20" s="17">
        <v>900</v>
      </c>
      <c r="F20" s="3">
        <f t="shared" si="1"/>
        <v>897.33333333333337</v>
      </c>
      <c r="G20" s="3">
        <f t="shared" si="3"/>
        <v>4.6188021535170058</v>
      </c>
      <c r="H20" s="4">
        <f t="shared" si="4"/>
        <v>5.1472535143205862E-3</v>
      </c>
      <c r="I20" s="3">
        <f t="shared" si="2"/>
        <v>897.33333333333337</v>
      </c>
    </row>
    <row r="21" spans="1:9" ht="24.75" customHeight="1" thickBot="1" x14ac:dyDescent="0.3">
      <c r="A21" s="2" t="s">
        <v>18</v>
      </c>
      <c r="B21" s="12">
        <v>1</v>
      </c>
      <c r="C21" s="17">
        <v>800</v>
      </c>
      <c r="D21" s="17">
        <v>900</v>
      </c>
      <c r="E21" s="17">
        <v>900</v>
      </c>
      <c r="F21" s="3">
        <f t="shared" si="1"/>
        <v>866.66666666666663</v>
      </c>
      <c r="G21" s="3">
        <f t="shared" si="3"/>
        <v>57.735026918962575</v>
      </c>
      <c r="H21" s="4">
        <f t="shared" si="4"/>
        <v>6.6617338752649122E-2</v>
      </c>
      <c r="I21" s="3">
        <f t="shared" si="2"/>
        <v>866.66666666666663</v>
      </c>
    </row>
    <row r="22" spans="1:9" ht="32.25" customHeight="1" thickBot="1" x14ac:dyDescent="0.3">
      <c r="A22" s="13" t="s">
        <v>19</v>
      </c>
      <c r="B22" s="12">
        <v>1</v>
      </c>
      <c r="C22" s="17">
        <v>3150</v>
      </c>
      <c r="D22" s="17">
        <v>3300</v>
      </c>
      <c r="E22" s="17">
        <v>3300</v>
      </c>
      <c r="F22" s="3">
        <f t="shared" si="1"/>
        <v>3250</v>
      </c>
      <c r="G22" s="3">
        <f t="shared" si="3"/>
        <v>86.602540378443862</v>
      </c>
      <c r="H22" s="4">
        <f t="shared" si="4"/>
        <v>2.6646935501059649E-2</v>
      </c>
      <c r="I22" s="3">
        <f t="shared" si="2"/>
        <v>3250</v>
      </c>
    </row>
    <row r="23" spans="1:9" ht="39" customHeight="1" thickBot="1" x14ac:dyDescent="0.3">
      <c r="A23" s="13" t="s">
        <v>20</v>
      </c>
      <c r="B23" s="12">
        <v>1</v>
      </c>
      <c r="C23" s="17">
        <v>3150</v>
      </c>
      <c r="D23" s="17">
        <v>3300</v>
      </c>
      <c r="E23" s="17">
        <v>3300</v>
      </c>
      <c r="F23" s="3">
        <f t="shared" si="1"/>
        <v>3250</v>
      </c>
      <c r="G23" s="3">
        <f t="shared" si="3"/>
        <v>86.602540378443862</v>
      </c>
      <c r="H23" s="4">
        <f t="shared" si="4"/>
        <v>2.6646935501059649E-2</v>
      </c>
      <c r="I23" s="3">
        <f>F23</f>
        <v>3250</v>
      </c>
    </row>
    <row r="24" spans="1:9" ht="15.75" thickBot="1" x14ac:dyDescent="0.3">
      <c r="A24" s="2" t="s">
        <v>21</v>
      </c>
      <c r="B24" s="12">
        <v>1</v>
      </c>
      <c r="C24" s="17">
        <v>4200</v>
      </c>
      <c r="D24" s="17">
        <v>4500</v>
      </c>
      <c r="E24" s="17">
        <v>4500</v>
      </c>
      <c r="F24" s="3">
        <f t="shared" si="1"/>
        <v>4400</v>
      </c>
      <c r="G24" s="3">
        <f t="shared" si="3"/>
        <v>173.20508075688772</v>
      </c>
      <c r="H24" s="4">
        <f t="shared" si="4"/>
        <v>3.9364791081110843E-2</v>
      </c>
      <c r="I24" s="3">
        <f>F24</f>
        <v>4400</v>
      </c>
    </row>
    <row r="25" spans="1:9" ht="15.75" thickBot="1" x14ac:dyDescent="0.3">
      <c r="A25" s="2" t="s">
        <v>22</v>
      </c>
      <c r="B25" s="12">
        <v>1</v>
      </c>
      <c r="C25" s="17">
        <v>300</v>
      </c>
      <c r="D25" s="17">
        <v>500</v>
      </c>
      <c r="E25" s="17">
        <v>500</v>
      </c>
      <c r="F25" s="3">
        <f t="shared" si="1"/>
        <v>433.33333333333331</v>
      </c>
      <c r="G25" s="3">
        <f t="shared" si="3"/>
        <v>115.47005383792506</v>
      </c>
      <c r="H25" s="4">
        <f t="shared" si="4"/>
        <v>0.26646935501059632</v>
      </c>
      <c r="I25" s="3">
        <f t="shared" si="2"/>
        <v>433.33333333333331</v>
      </c>
    </row>
    <row r="26" spans="1:9" ht="30.75" customHeight="1" thickBot="1" x14ac:dyDescent="0.3">
      <c r="A26" s="2" t="s">
        <v>23</v>
      </c>
      <c r="B26" s="12">
        <v>1</v>
      </c>
      <c r="C26" s="17">
        <v>5500</v>
      </c>
      <c r="D26" s="17">
        <v>5600</v>
      </c>
      <c r="E26" s="17">
        <v>5600</v>
      </c>
      <c r="F26" s="3">
        <f t="shared" si="1"/>
        <v>5566.666666666667</v>
      </c>
      <c r="G26" s="3">
        <f t="shared" si="3"/>
        <v>57.735026918962582</v>
      </c>
      <c r="H26" s="4">
        <f t="shared" si="4"/>
        <v>1.0371561721969326E-2</v>
      </c>
      <c r="I26" s="3">
        <f t="shared" si="2"/>
        <v>5566.666666666667</v>
      </c>
    </row>
    <row r="27" spans="1:9" ht="35.25" customHeight="1" thickBot="1" x14ac:dyDescent="0.3">
      <c r="A27" s="2" t="s">
        <v>24</v>
      </c>
      <c r="B27" s="12">
        <v>1</v>
      </c>
      <c r="C27" s="17">
        <v>5400</v>
      </c>
      <c r="D27" s="17">
        <v>6000</v>
      </c>
      <c r="E27" s="17">
        <v>6000</v>
      </c>
      <c r="F27" s="3">
        <f t="shared" si="1"/>
        <v>5800</v>
      </c>
      <c r="G27" s="3">
        <f t="shared" si="3"/>
        <v>346.41016151377545</v>
      </c>
      <c r="H27" s="4">
        <f t="shared" si="4"/>
        <v>5.972588991616818E-2</v>
      </c>
      <c r="I27" s="3">
        <f t="shared" si="2"/>
        <v>5800</v>
      </c>
    </row>
    <row r="28" spans="1:9" ht="15.75" thickBot="1" x14ac:dyDescent="0.3">
      <c r="A28" s="2" t="s">
        <v>25</v>
      </c>
      <c r="B28" s="12">
        <v>1</v>
      </c>
      <c r="C28" s="17">
        <v>900</v>
      </c>
      <c r="D28" s="17">
        <v>1000</v>
      </c>
      <c r="E28" s="17">
        <v>1000</v>
      </c>
      <c r="F28" s="3">
        <f t="shared" si="1"/>
        <v>966.66666666666663</v>
      </c>
      <c r="G28" s="3">
        <f>STDEV(C28:E28)</f>
        <v>57.735026918962575</v>
      </c>
      <c r="H28" s="4">
        <f t="shared" si="4"/>
        <v>5.972588991616818E-2</v>
      </c>
      <c r="I28" s="3">
        <f t="shared" si="2"/>
        <v>966.66666666666663</v>
      </c>
    </row>
    <row r="29" spans="1:9" ht="15.75" thickBot="1" x14ac:dyDescent="0.3">
      <c r="A29" s="22" t="s">
        <v>26</v>
      </c>
      <c r="B29" s="23"/>
      <c r="C29" s="23"/>
      <c r="D29" s="23"/>
      <c r="E29" s="23"/>
      <c r="F29" s="23"/>
      <c r="G29" s="23"/>
      <c r="H29" s="24"/>
      <c r="I29" s="3">
        <f>SUM(I10:I28)</f>
        <v>122397.33333333334</v>
      </c>
    </row>
    <row r="30" spans="1:9" ht="15.75" thickBot="1" x14ac:dyDescent="0.3">
      <c r="A30" s="21" t="s">
        <v>27</v>
      </c>
      <c r="B30" s="21"/>
      <c r="C30" s="21"/>
      <c r="D30" s="21"/>
      <c r="E30" s="21"/>
      <c r="F30" s="21"/>
      <c r="G30" s="21"/>
      <c r="H30" s="21"/>
      <c r="I30" s="21"/>
    </row>
    <row r="31" spans="1:9" ht="62.25" customHeight="1" x14ac:dyDescent="0.25">
      <c r="A31" s="25" t="s">
        <v>0</v>
      </c>
      <c r="B31" s="25" t="s">
        <v>33</v>
      </c>
      <c r="C31" s="27" t="s">
        <v>37</v>
      </c>
      <c r="D31" s="27" t="s">
        <v>38</v>
      </c>
      <c r="E31" s="27" t="s">
        <v>39</v>
      </c>
      <c r="F31" s="35" t="s">
        <v>2</v>
      </c>
      <c r="G31" s="25" t="s">
        <v>3</v>
      </c>
      <c r="H31" s="1" t="s">
        <v>4</v>
      </c>
      <c r="I31" s="25" t="s">
        <v>6</v>
      </c>
    </row>
    <row r="32" spans="1:9" ht="15.75" thickBot="1" x14ac:dyDescent="0.3">
      <c r="A32" s="26"/>
      <c r="B32" s="26"/>
      <c r="C32" s="28"/>
      <c r="D32" s="28"/>
      <c r="E32" s="28"/>
      <c r="F32" s="36"/>
      <c r="G32" s="26"/>
      <c r="H32" s="12" t="s">
        <v>5</v>
      </c>
      <c r="I32" s="26"/>
    </row>
    <row r="33" spans="1:9" ht="143.25" customHeight="1" thickBot="1" x14ac:dyDescent="0.3">
      <c r="A33" s="8" t="s">
        <v>41</v>
      </c>
      <c r="B33" s="12">
        <v>1</v>
      </c>
      <c r="C33" s="5">
        <v>600</v>
      </c>
      <c r="D33" s="5">
        <v>630</v>
      </c>
      <c r="E33" s="5">
        <v>650</v>
      </c>
      <c r="F33" s="9">
        <f>(C33+D33+E33)/3</f>
        <v>626.66666666666663</v>
      </c>
      <c r="G33" s="9">
        <f>STDEV(C33:E33)</f>
        <v>25.16611478423583</v>
      </c>
      <c r="H33" s="9">
        <f>(G33*100)/F33</f>
        <v>4.0158693804631644</v>
      </c>
      <c r="I33" s="9">
        <f>F33</f>
        <v>626.66666666666663</v>
      </c>
    </row>
    <row r="34" spans="1:9" ht="15.75" thickBot="1" x14ac:dyDescent="0.3">
      <c r="A34" s="22" t="s">
        <v>26</v>
      </c>
      <c r="B34" s="23"/>
      <c r="C34" s="23"/>
      <c r="D34" s="23"/>
      <c r="E34" s="23"/>
      <c r="F34" s="23"/>
      <c r="G34" s="23"/>
      <c r="H34" s="24"/>
      <c r="I34" s="6">
        <f>I33</f>
        <v>626.66666666666663</v>
      </c>
    </row>
    <row r="36" spans="1:9" x14ac:dyDescent="0.25">
      <c r="A36" s="18" t="s">
        <v>42</v>
      </c>
      <c r="B36" s="19"/>
      <c r="C36" s="19"/>
      <c r="D36" s="19"/>
      <c r="E36" s="19"/>
      <c r="F36" s="19"/>
      <c r="G36" s="19"/>
      <c r="H36" s="19"/>
      <c r="I36" s="19"/>
    </row>
    <row r="37" spans="1:9" x14ac:dyDescent="0.25">
      <c r="A37" s="19"/>
      <c r="B37" s="19"/>
      <c r="C37" s="19"/>
      <c r="D37" s="19"/>
      <c r="E37" s="19"/>
      <c r="F37" s="19"/>
      <c r="G37" s="19"/>
      <c r="H37" s="19"/>
      <c r="I37" s="19"/>
    </row>
    <row r="38" spans="1:9" x14ac:dyDescent="0.25">
      <c r="A38" s="19"/>
      <c r="B38" s="19"/>
      <c r="C38" s="19"/>
      <c r="D38" s="19"/>
      <c r="E38" s="19"/>
      <c r="F38" s="19"/>
      <c r="G38" s="19"/>
      <c r="H38" s="19"/>
      <c r="I38" s="19"/>
    </row>
    <row r="39" spans="1:9" x14ac:dyDescent="0.25">
      <c r="A39" s="19"/>
      <c r="B39" s="19"/>
      <c r="C39" s="19"/>
      <c r="D39" s="19"/>
      <c r="E39" s="19"/>
      <c r="F39" s="19"/>
      <c r="G39" s="19"/>
      <c r="H39" s="19"/>
      <c r="I39" s="19"/>
    </row>
    <row r="40" spans="1:9" x14ac:dyDescent="0.25">
      <c r="A40" s="19"/>
      <c r="B40" s="19"/>
      <c r="C40" s="19"/>
      <c r="D40" s="19"/>
      <c r="E40" s="19"/>
      <c r="F40" s="19"/>
      <c r="G40" s="19"/>
      <c r="H40" s="19"/>
      <c r="I40" s="19"/>
    </row>
    <row r="41" spans="1:9" x14ac:dyDescent="0.25">
      <c r="A41" s="19"/>
      <c r="B41" s="19"/>
      <c r="C41" s="19"/>
      <c r="D41" s="19"/>
      <c r="E41" s="19"/>
      <c r="F41" s="19"/>
      <c r="G41" s="19"/>
      <c r="H41" s="19"/>
      <c r="I41" s="19"/>
    </row>
    <row r="42" spans="1:9" x14ac:dyDescent="0.25">
      <c r="A42" s="19"/>
      <c r="B42" s="19"/>
      <c r="C42" s="19"/>
      <c r="D42" s="19"/>
      <c r="E42" s="19"/>
      <c r="F42" s="19"/>
      <c r="G42" s="19"/>
      <c r="H42" s="19"/>
      <c r="I42" s="19"/>
    </row>
    <row r="43" spans="1:9" x14ac:dyDescent="0.25">
      <c r="A43" s="19"/>
      <c r="B43" s="19"/>
      <c r="C43" s="19"/>
      <c r="D43" s="19"/>
      <c r="E43" s="19"/>
      <c r="F43" s="19"/>
      <c r="G43" s="19"/>
      <c r="H43" s="19"/>
      <c r="I43" s="19"/>
    </row>
    <row r="44" spans="1:9" x14ac:dyDescent="0.25">
      <c r="A44" s="19"/>
      <c r="B44" s="19"/>
      <c r="C44" s="19"/>
      <c r="D44" s="19"/>
      <c r="E44" s="19"/>
      <c r="F44" s="19"/>
      <c r="G44" s="19"/>
      <c r="H44" s="19"/>
      <c r="I44" s="19"/>
    </row>
    <row r="45" spans="1:9" x14ac:dyDescent="0.25">
      <c r="A45" s="19"/>
      <c r="B45" s="19"/>
      <c r="C45" s="19"/>
      <c r="D45" s="19"/>
      <c r="E45" s="19"/>
      <c r="F45" s="19"/>
      <c r="G45" s="19"/>
      <c r="H45" s="19"/>
      <c r="I45" s="19"/>
    </row>
    <row r="46" spans="1:9" x14ac:dyDescent="0.25">
      <c r="A46" s="19"/>
      <c r="B46" s="19"/>
      <c r="C46" s="19"/>
      <c r="D46" s="19"/>
      <c r="E46" s="19"/>
      <c r="F46" s="19"/>
      <c r="G46" s="19"/>
      <c r="H46" s="19"/>
      <c r="I46" s="19"/>
    </row>
    <row r="47" spans="1:9" x14ac:dyDescent="0.25">
      <c r="A47" s="19"/>
      <c r="B47" s="19"/>
      <c r="C47" s="19"/>
      <c r="D47" s="19"/>
      <c r="E47" s="19"/>
      <c r="F47" s="19"/>
      <c r="G47" s="19"/>
      <c r="H47" s="19"/>
      <c r="I47" s="19"/>
    </row>
    <row r="48" spans="1:9" x14ac:dyDescent="0.25">
      <c r="A48" s="19"/>
      <c r="B48" s="19"/>
      <c r="C48" s="19"/>
      <c r="D48" s="19"/>
      <c r="E48" s="19"/>
      <c r="F48" s="19"/>
      <c r="G48" s="19"/>
      <c r="H48" s="19"/>
      <c r="I48" s="19"/>
    </row>
    <row r="49" spans="1:2" x14ac:dyDescent="0.25">
      <c r="A49" s="20" t="s">
        <v>40</v>
      </c>
      <c r="B49" s="21"/>
    </row>
    <row r="50" spans="1:2" x14ac:dyDescent="0.25">
      <c r="A50" s="21"/>
      <c r="B50" s="21"/>
    </row>
    <row r="51" spans="1:2" x14ac:dyDescent="0.25">
      <c r="A51" s="21"/>
      <c r="B51" s="21"/>
    </row>
    <row r="52" spans="1:2" x14ac:dyDescent="0.25">
      <c r="A52" s="21"/>
      <c r="B52" s="21"/>
    </row>
  </sheetData>
  <mergeCells count="26">
    <mergeCell ref="I8:I9"/>
    <mergeCell ref="A31:A32"/>
    <mergeCell ref="B31:B32"/>
    <mergeCell ref="F31:F32"/>
    <mergeCell ref="G31:G32"/>
    <mergeCell ref="A29:H29"/>
    <mergeCell ref="A8:A9"/>
    <mergeCell ref="B8:B9"/>
    <mergeCell ref="F8:F9"/>
    <mergeCell ref="G8:G9"/>
    <mergeCell ref="C8:C9"/>
    <mergeCell ref="D8:D9"/>
    <mergeCell ref="E8:E9"/>
    <mergeCell ref="A7:I7"/>
    <mergeCell ref="B2:I2"/>
    <mergeCell ref="B3:I3"/>
    <mergeCell ref="A5:I5"/>
    <mergeCell ref="B4:I4"/>
    <mergeCell ref="A36:I48"/>
    <mergeCell ref="A49:B52"/>
    <mergeCell ref="A34:H34"/>
    <mergeCell ref="A30:I30"/>
    <mergeCell ref="I31:I32"/>
    <mergeCell ref="C31:C32"/>
    <mergeCell ref="D31:D32"/>
    <mergeCell ref="E31:E32"/>
  </mergeCells>
  <pageMargins left="0.31496062992125984" right="0.31496062992125984" top="0.74803149606299213" bottom="0.74803149606299213"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Мальцева Наталья</dc:creator>
  <cp:lastModifiedBy>user</cp:lastModifiedBy>
  <cp:lastPrinted>2026-04-27T07:20:03Z</cp:lastPrinted>
  <dcterms:created xsi:type="dcterms:W3CDTF">2024-03-13T06:54:46Z</dcterms:created>
  <dcterms:modified xsi:type="dcterms:W3CDTF">2026-08-26T05:58:46Z</dcterms:modified>
</cp:coreProperties>
</file>