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общие документы\Отдел контрактной службы\ЗАКУПКИ 2026\44-ФЗ Ед. поставщик\Москва\БЕРЕЗКА\Поставка и монтаж кондиционеров\"/>
    </mc:Choice>
  </mc:AlternateContent>
  <bookViews>
    <workbookView xWindow="0" yWindow="0" windowWidth="28800" windowHeight="12300"/>
  </bookViews>
  <sheets>
    <sheet name="Лист 1" sheetId="2" r:id="rId1"/>
  </sheets>
  <definedNames>
    <definedName name="_xlnm.Print_Area" localSheetId="0">'Лист 1'!$A$1:$J$20</definedName>
  </definedNames>
  <calcPr calcId="162913" iterate="1" fullPrecision="0"/>
</workbook>
</file>

<file path=xl/calcChain.xml><?xml version="1.0" encoding="utf-8"?>
<calcChain xmlns="http://schemas.openxmlformats.org/spreadsheetml/2006/main">
  <c r="J13" i="2" l="1"/>
  <c r="J14" i="2"/>
  <c r="J15" i="2"/>
  <c r="I13" i="2"/>
  <c r="I14" i="2"/>
  <c r="I15" i="2"/>
  <c r="H12" i="2"/>
  <c r="J12" i="2" s="1"/>
  <c r="H13" i="2"/>
  <c r="H14" i="2"/>
  <c r="H15" i="2"/>
  <c r="I12" i="2" l="1"/>
  <c r="H11" i="2"/>
  <c r="J11" i="2" l="1"/>
  <c r="I11" i="2"/>
  <c r="J16" i="2" l="1"/>
</calcChain>
</file>

<file path=xl/sharedStrings.xml><?xml version="1.0" encoding="utf-8"?>
<sst xmlns="http://schemas.openxmlformats.org/spreadsheetml/2006/main" count="32" uniqueCount="29">
  <si>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</si>
  <si>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</si>
  <si>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</si>
  <si>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</si>
  <si>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</si>
  <si>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</si>
  <si>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</si>
  <si>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</si>
  <si>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</si>
  <si>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</si>
  <si>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</si>
  <si>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</si>
  <si>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</si>
  <si>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</si>
  <si>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Начальная (максимальная) цена контракта (в цену включены стоимость материалов, необходимых для выполнения обязательств по контракту, в т.ч. расходных строительных, расходы, связанные с доставкой, разгрузкой-погрузкой, размещение в местах хранения Заказчика, стоимость упаковки (тары), маркировки, страхование, таможенные платежи (пошлины), НДС, другие установленные налоги, сборы и иные расходы, связанные с исполнением контракта.):</t>
  </si>
  <si>
    <t>шт.</t>
  </si>
  <si>
    <t>В соответствии с Техническим заданием</t>
  </si>
  <si>
    <t>Монтаж и пуско-наладка  сплит-системы</t>
  </si>
  <si>
    <t>Демонтаж сплит-системы</t>
  </si>
  <si>
    <t xml:space="preserve">На поставку, выполнение демонтажных/монтажных /пусконаладочных работ сплит-систем в помещениях зданий ФГБОУ ВО «МГУТУ им. К.Г. Разумовского (ПКУ)»
</t>
  </si>
  <si>
    <t xml:space="preserve">На поставку, выполнение демонтажных/монтажных/пусконаладочных работ сплит-систем в помещениях зданий ФГБОУ ВО «МГУТУ им. К.Г. Разумовского (ПКУ)»
</t>
  </si>
  <si>
    <t>Дата подготовки обоснования НМЦК : 22.06.2026 г.</t>
  </si>
  <si>
    <t>усл.ед.</t>
  </si>
  <si>
    <t>КП исх. № 26 om 02.06.2026 г.</t>
  </si>
  <si>
    <t>КП исх. №б/н от 02.06.2026 г.</t>
  </si>
  <si>
    <t>КП исх. №555 от 01.06.2026 г.</t>
  </si>
  <si>
    <t>Сплит-система  DENKO-12B</t>
  </si>
  <si>
    <t>Сплит-система  DENKO-18B</t>
  </si>
  <si>
    <t>Сплит-система  Ultima Comfort EСР-09PN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</si>
</sst>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1" applyNumberFormat="1" applyFont="1" applyBorder="1" applyAlignment="1">
      <alignment horizontal="right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vertical="center" wrapText="1"/>
    </xf>
    <xf numFmtId="0" fontId="3" fillId="2" borderId="7" xfId="5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0" fillId="0" borderId="0" xfId="0" applyNumberFormat="1"/>
    <xf numFmtId="40" fontId="3" fillId="2" borderId="1" xfId="5" applyNumberFormat="1" applyFont="1" applyFill="1" applyBorder="1" applyAlignment="1">
      <alignment horizontal="center" vertical="center" wrapText="1"/>
    </xf>
    <xf numFmtId="40" fontId="3" fillId="0" borderId="1" xfId="1" applyNumberFormat="1" applyFont="1" applyBorder="1" applyAlignment="1">
      <alignment horizontal="center" vertical="center" wrapText="1"/>
    </xf>
    <xf numFmtId="40" fontId="3" fillId="0" borderId="9" xfId="2" quotePrefix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0" fontId="8" fillId="0" borderId="5" xfId="1" applyNumberFormat="1" applyFont="1" applyBorder="1" applyAlignment="1">
      <alignment horizontal="left" vertical="center" wrapText="1"/>
    </xf>
    <xf numFmtId="40" fontId="8" fillId="0" borderId="6" xfId="1" applyNumberFormat="1" applyFont="1" applyBorder="1" applyAlignment="1">
      <alignment horizontal="left" vertical="center" wrapText="1"/>
    </xf>
    <xf numFmtId="40" fontId="8" fillId="0" borderId="8" xfId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</cellXfs>
  <cellStyles count="7">
    <cellStyle name="Обычный" xfId="0" builtinId="0"/>
    <cellStyle name="Обычный 2" xfId="1"/>
    <cellStyle name="Обычный 2 2" xfId="4"/>
    <cellStyle name="Обычный 2 3" xfId="5"/>
    <cellStyle name="Процентный 2" xfId="6"/>
    <cellStyle name="Финансовый 2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BreakPreview" zoomScaleSheetLayoutView="100" workbookViewId="0">
      <selection activeCell="B14" sqref="B14"/>
    </sheetView>
  </sheetViews>
  <sheetFormatPr defaultRowHeight="15" x14ac:dyDescent="0.25"/>
  <cols>
    <col min="1" max="1" width="5" bestFit="1" customWidth="1"/>
    <col min="2" max="2" width="33.28515625" style="1" customWidth="1"/>
    <col min="3" max="3" width="9.5703125" style="1" bestFit="1" customWidth="1"/>
    <col min="4" max="4" width="10.85546875" customWidth="1"/>
    <col min="5" max="7" width="16.42578125" bestFit="1" customWidth="1"/>
    <col min="8" max="8" width="16.28515625" style="11" customWidth="1"/>
    <col min="9" max="9" width="11.28515625" bestFit="1" customWidth="1"/>
    <col min="10" max="10" width="18.5703125" customWidth="1"/>
    <col min="11" max="12" width="9" customWidth="1"/>
  </cols>
  <sheetData>
    <row r="1" spans="1:10" s="1" customFormat="1" ht="30" customHeight="1" x14ac:dyDescent="0.25">
      <c r="A1" s="3"/>
      <c r="B1" s="3"/>
      <c r="C1" s="3"/>
      <c r="D1" s="3"/>
      <c r="E1" s="19"/>
      <c r="F1" s="19"/>
      <c r="G1" s="3"/>
      <c r="H1" s="9"/>
      <c r="I1" s="29"/>
      <c r="J1" s="29"/>
    </row>
    <row r="2" spans="1:10" s="1" customFormat="1" ht="22.5" customHeight="1" x14ac:dyDescent="0.25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" customFormat="1" ht="23.25" customHeight="1" x14ac:dyDescent="0.25">
      <c r="A3" s="34" t="s">
        <v>20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15.75" x14ac:dyDescent="0.25">
      <c r="A4" s="4"/>
      <c r="B4" s="4"/>
      <c r="C4" s="4"/>
      <c r="D4" s="4"/>
      <c r="E4" s="4"/>
      <c r="F4" s="4"/>
      <c r="G4" s="4"/>
      <c r="H4" s="10"/>
      <c r="I4" s="4"/>
      <c r="J4" s="4"/>
    </row>
    <row r="5" spans="1:10" s="1" customFormat="1" ht="53.25" customHeight="1" x14ac:dyDescent="0.25">
      <c r="A5" s="23" t="s">
        <v>8</v>
      </c>
      <c r="B5" s="23"/>
      <c r="C5" s="23"/>
      <c r="D5" s="23"/>
      <c r="E5" s="23"/>
      <c r="F5" s="24" t="s">
        <v>19</v>
      </c>
      <c r="G5" s="25"/>
      <c r="H5" s="25"/>
      <c r="I5" s="25"/>
      <c r="J5" s="26"/>
    </row>
    <row r="6" spans="1:10" s="1" customFormat="1" ht="24" customHeight="1" x14ac:dyDescent="0.25">
      <c r="A6" s="27" t="s">
        <v>6</v>
      </c>
      <c r="B6" s="27"/>
      <c r="C6" s="27"/>
      <c r="D6" s="27"/>
      <c r="E6" s="27"/>
      <c r="F6" s="27" t="s">
        <v>16</v>
      </c>
      <c r="G6" s="27"/>
      <c r="H6" s="27"/>
      <c r="I6" s="27"/>
      <c r="J6" s="27"/>
    </row>
    <row r="7" spans="1:10" s="1" customFormat="1" ht="51" customHeight="1" x14ac:dyDescent="0.25">
      <c r="A7" s="27" t="s">
        <v>7</v>
      </c>
      <c r="B7" s="27"/>
      <c r="C7" s="27"/>
      <c r="D7" s="27"/>
      <c r="E7" s="27"/>
      <c r="F7" s="27" t="s">
        <v>10</v>
      </c>
      <c r="G7" s="27"/>
      <c r="H7" s="27"/>
      <c r="I7" s="27"/>
      <c r="J7" s="27"/>
    </row>
    <row r="8" spans="1:10" s="1" customFormat="1" ht="15.75" x14ac:dyDescent="0.25">
      <c r="A8" s="28" t="s">
        <v>9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s="1" customFormat="1" ht="31.5" customHeight="1" x14ac:dyDescent="0.25">
      <c r="A9" s="16" t="s">
        <v>0</v>
      </c>
      <c r="B9" s="16" t="s">
        <v>13</v>
      </c>
      <c r="C9" s="16" t="s">
        <v>3</v>
      </c>
      <c r="D9" s="16" t="s">
        <v>12</v>
      </c>
      <c r="E9" s="30" t="s">
        <v>11</v>
      </c>
      <c r="F9" s="30"/>
      <c r="G9" s="30"/>
      <c r="H9" s="20" t="s">
        <v>1</v>
      </c>
      <c r="I9" s="16" t="s">
        <v>4</v>
      </c>
      <c r="J9" s="16" t="s">
        <v>2</v>
      </c>
    </row>
    <row r="10" spans="1:10" ht="47.25" x14ac:dyDescent="0.25">
      <c r="A10" s="17"/>
      <c r="B10" s="17"/>
      <c r="C10" s="17"/>
      <c r="D10" s="17"/>
      <c r="E10" s="8" t="s">
        <v>23</v>
      </c>
      <c r="F10" s="8" t="s">
        <v>24</v>
      </c>
      <c r="G10" s="8" t="s">
        <v>25</v>
      </c>
      <c r="H10" s="21"/>
      <c r="I10" s="17"/>
      <c r="J10" s="17"/>
    </row>
    <row r="11" spans="1:10" s="1" customFormat="1" ht="15.75" x14ac:dyDescent="0.25">
      <c r="A11" s="15">
        <v>1</v>
      </c>
      <c r="B11" s="13" t="s">
        <v>26</v>
      </c>
      <c r="C11" s="13" t="s">
        <v>15</v>
      </c>
      <c r="D11" s="15">
        <v>2</v>
      </c>
      <c r="E11" s="12">
        <v>36000</v>
      </c>
      <c r="F11" s="12">
        <v>37000</v>
      </c>
      <c r="G11" s="12">
        <v>37500</v>
      </c>
      <c r="H11" s="13">
        <f>(E11+F11+G11)/3</f>
        <v>36833.33</v>
      </c>
      <c r="I11" s="13">
        <f>ROUND(STDEV(E11:G11)/H11*100,2)</f>
        <v>2.0699999999999998</v>
      </c>
      <c r="J11" s="13">
        <f>H11*D11</f>
        <v>73666.66</v>
      </c>
    </row>
    <row r="12" spans="1:10" s="1" customFormat="1" ht="15.75" x14ac:dyDescent="0.25">
      <c r="A12" s="15">
        <v>2</v>
      </c>
      <c r="B12" s="13" t="s">
        <v>27</v>
      </c>
      <c r="C12" s="13" t="s">
        <v>15</v>
      </c>
      <c r="D12" s="15">
        <v>4</v>
      </c>
      <c r="E12" s="12">
        <v>47000</v>
      </c>
      <c r="F12" s="12">
        <v>48500</v>
      </c>
      <c r="G12" s="12">
        <v>48300</v>
      </c>
      <c r="H12" s="13">
        <f t="shared" ref="H12:H15" si="0">(E12+F12+G12)/3</f>
        <v>47933.33</v>
      </c>
      <c r="I12" s="13">
        <f t="shared" ref="I12:I15" si="1">ROUND(STDEV(E12:G12)/H12*100,2)</f>
        <v>1.7</v>
      </c>
      <c r="J12" s="13">
        <f t="shared" ref="J12:J15" si="2">H12*D12</f>
        <v>191733.32</v>
      </c>
    </row>
    <row r="13" spans="1:10" s="1" customFormat="1" ht="31.5" x14ac:dyDescent="0.25">
      <c r="A13" s="15">
        <v>3</v>
      </c>
      <c r="B13" s="13" t="s">
        <v>28</v>
      </c>
      <c r="C13" s="13" t="s">
        <v>15</v>
      </c>
      <c r="D13" s="15">
        <v>2</v>
      </c>
      <c r="E13" s="12">
        <v>25000</v>
      </c>
      <c r="F13" s="12">
        <v>26000</v>
      </c>
      <c r="G13" s="12">
        <v>28500</v>
      </c>
      <c r="H13" s="13">
        <f t="shared" si="0"/>
        <v>26500</v>
      </c>
      <c r="I13" s="13">
        <f t="shared" si="1"/>
        <v>6.8</v>
      </c>
      <c r="J13" s="13">
        <f t="shared" si="2"/>
        <v>53000</v>
      </c>
    </row>
    <row r="14" spans="1:10" s="1" customFormat="1" ht="31.5" x14ac:dyDescent="0.25">
      <c r="A14" s="15">
        <v>4</v>
      </c>
      <c r="B14" s="13" t="s">
        <v>17</v>
      </c>
      <c r="C14" s="13" t="s">
        <v>22</v>
      </c>
      <c r="D14" s="15">
        <v>8</v>
      </c>
      <c r="E14" s="12">
        <v>19900</v>
      </c>
      <c r="F14" s="12">
        <v>21000</v>
      </c>
      <c r="G14" s="12">
        <v>24000</v>
      </c>
      <c r="H14" s="13">
        <f t="shared" si="0"/>
        <v>21633.33</v>
      </c>
      <c r="I14" s="13">
        <f t="shared" si="1"/>
        <v>9.81</v>
      </c>
      <c r="J14" s="13">
        <f t="shared" si="2"/>
        <v>173066.64</v>
      </c>
    </row>
    <row r="15" spans="1:10" s="1" customFormat="1" ht="15.75" x14ac:dyDescent="0.25">
      <c r="A15" s="15">
        <v>5</v>
      </c>
      <c r="B15" s="13" t="s">
        <v>18</v>
      </c>
      <c r="C15" s="13" t="s">
        <v>22</v>
      </c>
      <c r="D15" s="15">
        <v>2</v>
      </c>
      <c r="E15" s="12">
        <v>5000</v>
      </c>
      <c r="F15" s="12">
        <v>6000</v>
      </c>
      <c r="G15" s="12">
        <v>4000</v>
      </c>
      <c r="H15" s="13">
        <f t="shared" si="0"/>
        <v>5000</v>
      </c>
      <c r="I15" s="13">
        <f t="shared" si="1"/>
        <v>20</v>
      </c>
      <c r="J15" s="13">
        <f t="shared" si="2"/>
        <v>10000</v>
      </c>
    </row>
    <row r="16" spans="1:10" ht="63.75" customHeight="1" x14ac:dyDescent="0.25">
      <c r="A16" s="31" t="s">
        <v>14</v>
      </c>
      <c r="B16" s="32"/>
      <c r="C16" s="32"/>
      <c r="D16" s="32"/>
      <c r="E16" s="32"/>
      <c r="F16" s="32"/>
      <c r="G16" s="32"/>
      <c r="H16" s="32"/>
      <c r="I16" s="33"/>
      <c r="J16" s="14">
        <f>SUM(J11:J15)</f>
        <v>501466.62</v>
      </c>
    </row>
    <row r="17" spans="1:10" ht="20.25" customHeight="1" x14ac:dyDescent="0.25">
      <c r="A17" s="18" t="s">
        <v>21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I18" s="2"/>
    </row>
    <row r="19" spans="1:10" ht="15.75" x14ac:dyDescent="0.25">
      <c r="A19" s="6"/>
      <c r="B19" s="7"/>
      <c r="C19" s="6"/>
      <c r="D19" s="6"/>
      <c r="E19" s="6"/>
      <c r="F19" s="5"/>
    </row>
  </sheetData>
  <mergeCells count="21">
    <mergeCell ref="D9:D10"/>
    <mergeCell ref="C9:C10"/>
    <mergeCell ref="B9:B10"/>
    <mergeCell ref="A16:I16"/>
    <mergeCell ref="I9:I10"/>
    <mergeCell ref="J9:J10"/>
    <mergeCell ref="A17:J17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Жильников Эдуард Анатольевич</cp:lastModifiedBy>
  <cp:lastPrinted>2022-10-31T04:55:21Z</cp:lastPrinted>
  <dcterms:created xsi:type="dcterms:W3CDTF">2017-02-15T04:32:41Z</dcterms:created>
  <dcterms:modified xsi:type="dcterms:W3CDTF">2026-06-22T09:48:37Z</dcterms:modified>
</cp:coreProperties>
</file>