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НМЦК" sheetId="2" r:id="rId1"/>
  </sheets>
  <calcPr calcId="152511"/>
</workbook>
</file>

<file path=xl/calcChain.xml><?xml version="1.0" encoding="utf-8"?>
<calcChain xmlns="http://schemas.openxmlformats.org/spreadsheetml/2006/main">
  <c r="L23" i="2" l="1"/>
  <c r="M23" i="2" s="1"/>
  <c r="N23" i="2" s="1"/>
  <c r="L24" i="2"/>
  <c r="M24" i="2" s="1"/>
  <c r="N24" i="2" s="1"/>
  <c r="J22" i="2"/>
  <c r="K22" i="2" s="1"/>
  <c r="J23" i="2"/>
  <c r="K23" i="2" s="1"/>
  <c r="L21" i="2"/>
  <c r="M21" i="2" s="1"/>
  <c r="N21" i="2" s="1"/>
  <c r="L22" i="2"/>
  <c r="M22" i="2" s="1"/>
  <c r="N22" i="2" s="1"/>
  <c r="J24" i="2"/>
  <c r="K24" i="2" s="1"/>
  <c r="L12" i="2"/>
  <c r="M12" i="2" s="1"/>
  <c r="N12" i="2" s="1"/>
  <c r="L13" i="2"/>
  <c r="M13" i="2" s="1"/>
  <c r="N13" i="2" s="1"/>
  <c r="L14" i="2"/>
  <c r="M14" i="2" s="1"/>
  <c r="N14" i="2" s="1"/>
  <c r="L15" i="2"/>
  <c r="M15" i="2" s="1"/>
  <c r="N15" i="2" s="1"/>
  <c r="L16" i="2"/>
  <c r="M16" i="2" s="1"/>
  <c r="N16" i="2" s="1"/>
  <c r="L17" i="2"/>
  <c r="M17" i="2" s="1"/>
  <c r="N17" i="2" s="1"/>
  <c r="L18" i="2"/>
  <c r="M18" i="2" s="1"/>
  <c r="N18" i="2" s="1"/>
  <c r="L19" i="2"/>
  <c r="M19" i="2" s="1"/>
  <c r="N19" i="2" s="1"/>
  <c r="L20" i="2"/>
  <c r="M20" i="2" s="1"/>
  <c r="N20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C10" i="2" l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L11" i="2"/>
  <c r="M11" i="2" s="1"/>
  <c r="J11" i="2"/>
  <c r="K11" i="2" l="1"/>
  <c r="N11" i="2" l="1"/>
  <c r="N25" i="2" l="1"/>
  <c r="M26" i="2" s="1"/>
</calcChain>
</file>

<file path=xl/sharedStrings.xml><?xml version="1.0" encoding="utf-8"?>
<sst xmlns="http://schemas.openxmlformats.org/spreadsheetml/2006/main" count="79" uniqueCount="49">
  <si>
    <t xml:space="preserve">Кол-во </t>
  </si>
  <si>
    <t>Характеристики объекта закупки</t>
  </si>
  <si>
    <t>Расчет НМЦК</t>
  </si>
  <si>
    <t>№</t>
  </si>
  <si>
    <t>ед. изм.</t>
  </si>
  <si>
    <t xml:space="preserve">НМЦК за ед.  </t>
  </si>
  <si>
    <t>Цена с НДС в руб.</t>
  </si>
  <si>
    <t>Участник № 1</t>
  </si>
  <si>
    <t>Участник № 2</t>
  </si>
  <si>
    <t>Участник № 3</t>
  </si>
  <si>
    <t>КТРУ (ОКДП 2)</t>
  </si>
  <si>
    <t>НМЦК сумма</t>
  </si>
  <si>
    <t>Коэффициент вариации цен, %</t>
  </si>
  <si>
    <t>рублей</t>
  </si>
  <si>
    <t>Используемый метод определения НМЦК с обоснованием:</t>
  </si>
  <si>
    <t>В соответствии со ст. 34 Бюджетного кодекса РФ на основании принципа эффективности использования средств бюджетного учреждения и исходя из имеющегося объема финансового обеспечения для осуществления закупки Заказчиком использована минимальная цена, т.о. НМЦК составляет:</t>
  </si>
  <si>
    <t>Метод сопоставимых рыночных цен</t>
  </si>
  <si>
    <t>Дополнительная информация:</t>
  </si>
  <si>
    <t>___________________</t>
  </si>
  <si>
    <t>Начальник отдела закупок товаров, работ, услуг</t>
  </si>
  <si>
    <t>Симонова М.В.</t>
  </si>
  <si>
    <t>Наименование товара (работы, услуги)</t>
  </si>
  <si>
    <r>
      <rPr>
        <b/>
        <sz val="12"/>
        <color indexed="8"/>
        <rFont val="Times New Roman"/>
        <family val="1"/>
        <charset val="204"/>
      </rPr>
      <t xml:space="preserve">ОБОСНОВАНИЕ НАЧАЛЬНОЙ ( МАКСИМАЛЬНОЙ) ЦЕНЫ КОНТРАКТА </t>
    </r>
    <r>
      <rPr>
        <sz val="12"/>
        <color indexed="8"/>
        <rFont val="Times New Roman"/>
        <family val="1"/>
        <charset val="204"/>
      </rPr>
      <t>на закупку товара (работы, услуги) для ФГБУ «НМИЦК им. ак. Е.И. Чазова» Минздрава России во исполнение требований положений Федерального закона от 05 апреля 2013 года №44-ФЗ « О контрактной системе в сфере закупок товаров, работ, услуг для обеспечения государственных и муниципальных нужд», соблюдения норм ПП РФ от «23» декабря 2024 г. N 1875 в отношении обоснования начальной (максимальной) цены контракта, приведено ниже.</t>
    </r>
  </si>
  <si>
    <t>Средневзвешенная цена с НДС за ед-цу, руб.</t>
  </si>
  <si>
    <t>минимальная цена с НДС в руб.</t>
  </si>
  <si>
    <t xml:space="preserve">Поставка товара </t>
  </si>
  <si>
    <t>20.59.52.199</t>
  </si>
  <si>
    <t>(вх № 44-26-06-524/1)</t>
  </si>
  <si>
    <t>Ацетон "ХЧ" 0,8 кг ТУ 20.14.62-019-62112778-2024</t>
  </si>
  <si>
    <t xml:space="preserve">Ацетонитрил для градиентной ВЭЖХ "ОСЧ" Ph.Eur 2,5 л </t>
  </si>
  <si>
    <t>Эфир диэтиловый "ЧДА" 0,7 кг  ТУ 2600-001-45682126-06</t>
  </si>
  <si>
    <t>Метанол "ХЧ" 1 л ТУ 20.14.22-003-62112778-2020</t>
  </si>
  <si>
    <t>Метанол ОСЧ для градиентной ВЭЖХ EP 2,5 л</t>
  </si>
  <si>
    <t>Серная кислота "ОСЧ 11-5" 1,8 кг ГОСТ 14262-78 изм. 1,2</t>
  </si>
  <si>
    <t>Серная кислота "ХЧ" 18 кг</t>
  </si>
  <si>
    <t>Серная кислота "ХЧ" 1.8 кг ГОСТ 4204-77 изм. 1,2</t>
  </si>
  <si>
    <t>Соляная кислота ХЧ 1,2 кг ГОСТ 3118-77 изм. 1</t>
  </si>
  <si>
    <t>Толуол "ОСЧ" 0,86 кг ТУ 20.14.12-006-62112778-2021</t>
  </si>
  <si>
    <t>Толуол "ХЧ" 0,86 кг ТУ 20.14.12.-006-62112778-2021</t>
  </si>
  <si>
    <t>Уксусная кислота "ОСЧ 14-3" 1 кг</t>
  </si>
  <si>
    <t>Уксусная кислота ледяная "ХЧ" 1,05 кг ГОСТ 61-75 изм. 1-3</t>
  </si>
  <si>
    <t>Хлороформ стаб сп "ХЧ" 1,5 кг ТУ 2631-001-29483781-2004 изм. 1.2</t>
  </si>
  <si>
    <t>шт</t>
  </si>
  <si>
    <t>коммерческое предложение                         от 10.06.2026</t>
  </si>
  <si>
    <t>(вх № 44-26-06-524/2)</t>
  </si>
  <si>
    <t>коммерческое предложение                         от 03.06.26</t>
  </si>
  <si>
    <t>(вх № 44-26-06-524/3)</t>
  </si>
  <si>
    <t>кг</t>
  </si>
  <si>
    <t>не применяется в медицинских целях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</si>
</sst>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9" fillId="0" borderId="0"/>
    <xf numFmtId="0" fontId="11" fillId="0" borderId="0"/>
  </cellStyleXfs>
  <cellXfs count="67">
    <xf numFmtId="0" fontId="0" fillId="0" borderId="0" xfId="0"/>
    <xf numFmtId="0" fontId="4" fillId="0" borderId="0" xfId="0" applyFont="1" applyAlignment="1">
      <alignment vertical="top"/>
    </xf>
    <xf numFmtId="0" fontId="7" fillId="2" borderId="3" xfId="1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vertical="top"/>
    </xf>
    <xf numFmtId="0" fontId="5" fillId="0" borderId="0" xfId="0" applyFont="1" applyAlignment="1">
      <alignment vertical="top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horizontal="center" vertical="top"/>
    </xf>
    <xf numFmtId="4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4" fontId="5" fillId="0" borderId="8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2" fontId="8" fillId="0" borderId="0" xfId="0" applyNumberFormat="1" applyFont="1" applyAlignment="1">
      <alignment horizontal="center" vertical="top"/>
    </xf>
    <xf numFmtId="0" fontId="3" fillId="0" borderId="0" xfId="0" applyNumberFormat="1" applyFont="1" applyFill="1" applyBorder="1" applyAlignment="1">
      <alignment vertical="top"/>
    </xf>
    <xf numFmtId="0" fontId="13" fillId="0" borderId="0" xfId="0" applyNumberFormat="1" applyFont="1" applyFill="1" applyBorder="1" applyAlignment="1">
      <alignment vertical="top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12" fillId="0" borderId="0" xfId="0" applyFont="1" applyAlignment="1">
      <alignment vertical="center"/>
    </xf>
    <xf numFmtId="0" fontId="12" fillId="2" borderId="1" xfId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4" fontId="10" fillId="0" borderId="6" xfId="0" applyNumberFormat="1" applyFont="1" applyBorder="1" applyAlignment="1">
      <alignment horizontal="center" vertical="top" wrapText="1"/>
    </xf>
    <xf numFmtId="4" fontId="10" fillId="0" borderId="9" xfId="0" applyNumberFormat="1" applyFont="1" applyBorder="1" applyAlignment="1">
      <alignment horizontal="center" vertical="top"/>
    </xf>
    <xf numFmtId="3" fontId="12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18" fillId="0" borderId="1" xfId="0" applyFont="1" applyBorder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2" fontId="6" fillId="0" borderId="3" xfId="0" applyNumberFormat="1" applyFont="1" applyBorder="1" applyAlignment="1">
      <alignment horizontal="center" vertical="top" wrapText="1"/>
    </xf>
    <xf numFmtId="2" fontId="6" fillId="0" borderId="4" xfId="0" applyNumberFormat="1" applyFont="1" applyBorder="1" applyAlignment="1">
      <alignment horizontal="center" vertical="top" wrapText="1"/>
    </xf>
    <xf numFmtId="2" fontId="6" fillId="0" borderId="9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center" vertical="top" wrapText="1"/>
    </xf>
    <xf numFmtId="4" fontId="6" fillId="0" borderId="9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vertical="top" wrapText="1"/>
    </xf>
    <xf numFmtId="2" fontId="6" fillId="0" borderId="4" xfId="0" applyNumberFormat="1" applyFont="1" applyBorder="1" applyAlignment="1">
      <alignment vertical="top" wrapText="1"/>
    </xf>
    <xf numFmtId="2" fontId="6" fillId="0" borderId="9" xfId="0" applyNumberFormat="1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164" fontId="12" fillId="0" borderId="7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10" xfId="3"/>
    <cellStyle name="Обычный 2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tabSelected="1" topLeftCell="A10" workbookViewId="0">
      <selection activeCell="D33" sqref="D33"/>
    </sheetView>
  </sheetViews>
  <sheetFormatPr defaultRowHeight="15" x14ac:dyDescent="0.25"/>
  <cols>
    <col min="1" max="1" width="3.85546875" style="1" customWidth="1"/>
    <col min="2" max="2" width="7.85546875" style="1" bestFit="1" customWidth="1"/>
    <col min="3" max="3" width="15.7109375" style="1" customWidth="1"/>
    <col min="4" max="4" width="50.140625" style="1" customWidth="1"/>
    <col min="5" max="6" width="7.5703125" style="1" customWidth="1"/>
    <col min="7" max="8" width="18.140625" style="19" customWidth="1"/>
    <col min="9" max="9" width="18.140625" style="20" customWidth="1"/>
    <col min="10" max="10" width="11.5703125" style="20" customWidth="1"/>
    <col min="11" max="11" width="12.85546875" style="20" customWidth="1"/>
    <col min="12" max="12" width="12.42578125" style="20" customWidth="1"/>
    <col min="13" max="13" width="16" style="20" customWidth="1"/>
    <col min="14" max="14" width="18.140625" style="19" customWidth="1"/>
    <col min="15" max="15" width="9.140625" style="1"/>
    <col min="16" max="16" width="10.140625" style="1" bestFit="1" customWidth="1"/>
    <col min="17" max="16384" width="9.140625" style="1"/>
  </cols>
  <sheetData>
    <row r="1" spans="2:16" x14ac:dyDescent="0.25">
      <c r="B1" s="4"/>
      <c r="C1" s="4"/>
      <c r="D1" s="4"/>
      <c r="E1" s="4"/>
      <c r="F1" s="4"/>
      <c r="G1" s="5"/>
      <c r="H1" s="5"/>
      <c r="I1" s="6"/>
      <c r="J1" s="6"/>
      <c r="K1" s="6"/>
      <c r="L1" s="6"/>
      <c r="M1" s="6"/>
      <c r="N1" s="5"/>
      <c r="O1" s="17"/>
      <c r="P1" s="17"/>
    </row>
    <row r="2" spans="2:16" ht="51" customHeight="1" x14ac:dyDescent="0.25">
      <c r="B2" s="48" t="s">
        <v>22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17"/>
      <c r="P2" s="17"/>
    </row>
    <row r="3" spans="2:16" s="3" customFormat="1" ht="12.75" x14ac:dyDescent="0.25">
      <c r="B3" s="54" t="s">
        <v>1</v>
      </c>
      <c r="C3" s="54"/>
      <c r="D3" s="54"/>
      <c r="E3" s="55" t="s">
        <v>25</v>
      </c>
      <c r="F3" s="55"/>
      <c r="G3" s="55"/>
      <c r="H3" s="55"/>
      <c r="I3" s="55"/>
      <c r="J3" s="55"/>
      <c r="K3" s="55"/>
      <c r="L3" s="55"/>
      <c r="M3" s="55"/>
      <c r="N3" s="55"/>
      <c r="O3" s="18"/>
      <c r="P3" s="18"/>
    </row>
    <row r="4" spans="2:16" s="3" customFormat="1" ht="15.75" customHeight="1" x14ac:dyDescent="0.25">
      <c r="B4" s="54" t="s">
        <v>14</v>
      </c>
      <c r="C4" s="54"/>
      <c r="D4" s="54"/>
      <c r="E4" s="56" t="s">
        <v>16</v>
      </c>
      <c r="F4" s="56"/>
      <c r="G4" s="56"/>
      <c r="H4" s="56"/>
      <c r="I4" s="56"/>
      <c r="J4" s="56"/>
      <c r="K4" s="56"/>
      <c r="L4" s="56"/>
      <c r="M4" s="56"/>
      <c r="N4" s="56"/>
      <c r="O4" s="18"/>
      <c r="P4" s="18"/>
    </row>
    <row r="5" spans="2:16" s="3" customFormat="1" ht="12.75" x14ac:dyDescent="0.25">
      <c r="B5" s="54" t="s">
        <v>2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18"/>
      <c r="P5" s="18"/>
    </row>
    <row r="6" spans="2:16" ht="15" customHeight="1" x14ac:dyDescent="0.25">
      <c r="B6" s="43" t="s">
        <v>3</v>
      </c>
      <c r="C6" s="43" t="s">
        <v>10</v>
      </c>
      <c r="D6" s="57" t="s">
        <v>21</v>
      </c>
      <c r="E6" s="60" t="s">
        <v>0</v>
      </c>
      <c r="F6" s="60" t="s">
        <v>4</v>
      </c>
      <c r="G6" s="7" t="s">
        <v>7</v>
      </c>
      <c r="H6" s="7" t="s">
        <v>8</v>
      </c>
      <c r="I6" s="7" t="s">
        <v>9</v>
      </c>
      <c r="J6" s="49" t="s">
        <v>23</v>
      </c>
      <c r="K6" s="49" t="s">
        <v>12</v>
      </c>
      <c r="L6" s="49" t="s">
        <v>24</v>
      </c>
      <c r="M6" s="40" t="s">
        <v>5</v>
      </c>
      <c r="N6" s="40" t="s">
        <v>11</v>
      </c>
      <c r="O6" s="17"/>
      <c r="P6" s="17"/>
    </row>
    <row r="7" spans="2:16" ht="44.25" customHeight="1" x14ac:dyDescent="0.25">
      <c r="B7" s="44"/>
      <c r="C7" s="44"/>
      <c r="D7" s="58"/>
      <c r="E7" s="61"/>
      <c r="F7" s="61"/>
      <c r="G7" s="7" t="s">
        <v>45</v>
      </c>
      <c r="H7" s="7" t="s">
        <v>43</v>
      </c>
      <c r="I7" s="7" t="s">
        <v>43</v>
      </c>
      <c r="J7" s="50"/>
      <c r="K7" s="50"/>
      <c r="L7" s="50"/>
      <c r="M7" s="41"/>
      <c r="N7" s="41"/>
      <c r="O7" s="17"/>
      <c r="P7" s="17"/>
    </row>
    <row r="8" spans="2:16" x14ac:dyDescent="0.25">
      <c r="B8" s="44"/>
      <c r="C8" s="44"/>
      <c r="D8" s="58"/>
      <c r="E8" s="61"/>
      <c r="F8" s="61"/>
      <c r="G8" s="7" t="s">
        <v>27</v>
      </c>
      <c r="H8" s="7" t="s">
        <v>44</v>
      </c>
      <c r="I8" s="7" t="s">
        <v>46</v>
      </c>
      <c r="J8" s="50"/>
      <c r="K8" s="50"/>
      <c r="L8" s="50"/>
      <c r="M8" s="42"/>
      <c r="N8" s="42"/>
      <c r="O8" s="17"/>
      <c r="P8" s="17"/>
    </row>
    <row r="9" spans="2:16" x14ac:dyDescent="0.25">
      <c r="B9" s="45"/>
      <c r="C9" s="45"/>
      <c r="D9" s="59"/>
      <c r="E9" s="62"/>
      <c r="F9" s="62"/>
      <c r="G9" s="8" t="s">
        <v>6</v>
      </c>
      <c r="H9" s="8" t="s">
        <v>6</v>
      </c>
      <c r="I9" s="8" t="s">
        <v>6</v>
      </c>
      <c r="J9" s="51"/>
      <c r="K9" s="51"/>
      <c r="L9" s="51"/>
      <c r="M9" s="8" t="s">
        <v>6</v>
      </c>
      <c r="N9" s="8" t="s">
        <v>6</v>
      </c>
      <c r="O9" s="17"/>
      <c r="P9" s="17"/>
    </row>
    <row r="10" spans="2:16" x14ac:dyDescent="0.25">
      <c r="B10" s="2">
        <v>1</v>
      </c>
      <c r="C10" s="2">
        <f>B10+1</f>
        <v>2</v>
      </c>
      <c r="D10" s="2">
        <f t="shared" ref="D10:F10" si="0">C10+1</f>
        <v>3</v>
      </c>
      <c r="E10" s="2">
        <f t="shared" si="0"/>
        <v>4</v>
      </c>
      <c r="F10" s="2">
        <f t="shared" si="0"/>
        <v>5</v>
      </c>
      <c r="G10" s="2">
        <f t="shared" ref="G10" si="1">F10+1</f>
        <v>6</v>
      </c>
      <c r="H10" s="2">
        <f t="shared" ref="H10" si="2">G10+1</f>
        <v>7</v>
      </c>
      <c r="I10" s="2">
        <f t="shared" ref="I10" si="3">H10+1</f>
        <v>8</v>
      </c>
      <c r="J10" s="2">
        <f t="shared" ref="J10" si="4">I10+1</f>
        <v>9</v>
      </c>
      <c r="K10" s="2">
        <f t="shared" ref="K10" si="5">J10+1</f>
        <v>10</v>
      </c>
      <c r="L10" s="2">
        <f t="shared" ref="L10" si="6">K10+1</f>
        <v>11</v>
      </c>
      <c r="M10" s="2">
        <f t="shared" ref="M10" si="7">L10+1</f>
        <v>12</v>
      </c>
      <c r="N10" s="2">
        <f t="shared" ref="N10" si="8">M10+1</f>
        <v>13</v>
      </c>
    </row>
    <row r="11" spans="2:16" s="24" customFormat="1" ht="36.75" customHeight="1" x14ac:dyDescent="0.25">
      <c r="B11" s="25">
        <v>1</v>
      </c>
      <c r="C11" s="34" t="s">
        <v>26</v>
      </c>
      <c r="D11" s="35" t="s">
        <v>28</v>
      </c>
      <c r="E11" s="65">
        <v>1.6</v>
      </c>
      <c r="F11" s="26" t="s">
        <v>47</v>
      </c>
      <c r="G11" s="26">
        <v>450</v>
      </c>
      <c r="H11" s="26">
        <v>500.2</v>
      </c>
      <c r="I11" s="26">
        <v>488</v>
      </c>
      <c r="J11" s="27">
        <f t="shared" ref="J11:J24" si="9">AVERAGE(G11:I11)</f>
        <v>479.40000000000003</v>
      </c>
      <c r="K11" s="27">
        <f t="shared" ref="K11:K24" si="10">(_xlfn.STDEV.S(G11:I11)/J11)*100</f>
        <v>5.4613418813924346</v>
      </c>
      <c r="L11" s="28">
        <f>MIN(G11:I11)</f>
        <v>450</v>
      </c>
      <c r="M11" s="26">
        <f>L11</f>
        <v>450</v>
      </c>
      <c r="N11" s="29">
        <f t="shared" ref="N11:N24" si="11">M11*E11</f>
        <v>720</v>
      </c>
      <c r="O11" s="30"/>
      <c r="P11" s="30"/>
    </row>
    <row r="12" spans="2:16" s="24" customFormat="1" x14ac:dyDescent="0.25">
      <c r="B12" s="25">
        <v>2</v>
      </c>
      <c r="C12" s="34" t="s">
        <v>26</v>
      </c>
      <c r="D12" s="35" t="s">
        <v>29</v>
      </c>
      <c r="E12" s="33">
        <v>6</v>
      </c>
      <c r="F12" s="26" t="s">
        <v>42</v>
      </c>
      <c r="G12" s="26">
        <v>5350</v>
      </c>
      <c r="H12" s="26">
        <v>5660.8</v>
      </c>
      <c r="I12" s="26">
        <v>5612</v>
      </c>
      <c r="J12" s="27">
        <f t="shared" si="9"/>
        <v>5540.9333333333334</v>
      </c>
      <c r="K12" s="27">
        <f t="shared" si="10"/>
        <v>3.0165259284406778</v>
      </c>
      <c r="L12" s="28">
        <f t="shared" ref="L12:L24" si="12">MIN(G12:I12)</f>
        <v>5350</v>
      </c>
      <c r="M12" s="26">
        <f t="shared" ref="M12:M24" si="13">L12</f>
        <v>5350</v>
      </c>
      <c r="N12" s="29">
        <f t="shared" si="11"/>
        <v>32100</v>
      </c>
      <c r="O12" s="30"/>
      <c r="P12" s="30"/>
    </row>
    <row r="13" spans="2:16" s="24" customFormat="1" x14ac:dyDescent="0.25">
      <c r="B13" s="25">
        <v>3</v>
      </c>
      <c r="C13" s="34" t="s">
        <v>26</v>
      </c>
      <c r="D13" s="35" t="s">
        <v>30</v>
      </c>
      <c r="E13" s="65">
        <v>36.4</v>
      </c>
      <c r="F13" s="26" t="s">
        <v>47</v>
      </c>
      <c r="G13" s="26">
        <v>1470</v>
      </c>
      <c r="H13" s="26">
        <v>1732.4</v>
      </c>
      <c r="I13" s="26">
        <v>1708</v>
      </c>
      <c r="J13" s="27">
        <f t="shared" si="9"/>
        <v>1636.8</v>
      </c>
      <c r="K13" s="27">
        <f t="shared" si="10"/>
        <v>8.8567513843549808</v>
      </c>
      <c r="L13" s="28">
        <f t="shared" si="12"/>
        <v>1470</v>
      </c>
      <c r="M13" s="26">
        <f t="shared" si="13"/>
        <v>1470</v>
      </c>
      <c r="N13" s="29">
        <f t="shared" si="11"/>
        <v>53508</v>
      </c>
      <c r="O13" s="30"/>
      <c r="P13" s="30"/>
    </row>
    <row r="14" spans="2:16" s="24" customFormat="1" x14ac:dyDescent="0.25">
      <c r="B14" s="25">
        <v>4</v>
      </c>
      <c r="C14" s="34" t="s">
        <v>26</v>
      </c>
      <c r="D14" s="35" t="s">
        <v>31</v>
      </c>
      <c r="E14" s="33">
        <v>1</v>
      </c>
      <c r="F14" s="26" t="s">
        <v>42</v>
      </c>
      <c r="G14" s="26">
        <v>740</v>
      </c>
      <c r="H14" s="26">
        <v>829.6</v>
      </c>
      <c r="I14" s="26">
        <v>817.4</v>
      </c>
      <c r="J14" s="27">
        <f t="shared" si="9"/>
        <v>795.66666666666663</v>
      </c>
      <c r="K14" s="27">
        <f t="shared" si="10"/>
        <v>6.107223394059365</v>
      </c>
      <c r="L14" s="28">
        <f t="shared" si="12"/>
        <v>740</v>
      </c>
      <c r="M14" s="26">
        <f t="shared" si="13"/>
        <v>740</v>
      </c>
      <c r="N14" s="29">
        <f t="shared" si="11"/>
        <v>740</v>
      </c>
      <c r="O14" s="30"/>
      <c r="P14" s="30"/>
    </row>
    <row r="15" spans="2:16" s="24" customFormat="1" x14ac:dyDescent="0.25">
      <c r="B15" s="25">
        <v>5</v>
      </c>
      <c r="C15" s="34" t="s">
        <v>26</v>
      </c>
      <c r="D15" s="35" t="s">
        <v>32</v>
      </c>
      <c r="E15" s="33">
        <v>2</v>
      </c>
      <c r="F15" s="26" t="s">
        <v>42</v>
      </c>
      <c r="G15" s="26">
        <v>6710</v>
      </c>
      <c r="H15" s="26">
        <v>7124.8</v>
      </c>
      <c r="I15" s="26">
        <v>7015</v>
      </c>
      <c r="J15" s="27">
        <f t="shared" si="9"/>
        <v>6949.9333333333334</v>
      </c>
      <c r="K15" s="27">
        <f t="shared" si="10"/>
        <v>3.0923839114625666</v>
      </c>
      <c r="L15" s="28">
        <f t="shared" si="12"/>
        <v>6710</v>
      </c>
      <c r="M15" s="26">
        <f t="shared" si="13"/>
        <v>6710</v>
      </c>
      <c r="N15" s="29">
        <f t="shared" si="11"/>
        <v>13420</v>
      </c>
      <c r="O15" s="30"/>
      <c r="P15" s="30"/>
    </row>
    <row r="16" spans="2:16" s="24" customFormat="1" x14ac:dyDescent="0.25">
      <c r="B16" s="25">
        <v>6</v>
      </c>
      <c r="C16" s="34" t="s">
        <v>26</v>
      </c>
      <c r="D16" s="35" t="s">
        <v>33</v>
      </c>
      <c r="E16" s="33">
        <v>27</v>
      </c>
      <c r="F16" s="26" t="s">
        <v>47</v>
      </c>
      <c r="G16" s="26">
        <v>250</v>
      </c>
      <c r="H16" s="26">
        <v>317.2</v>
      </c>
      <c r="I16" s="26">
        <v>305</v>
      </c>
      <c r="J16" s="27">
        <f t="shared" si="9"/>
        <v>290.73333333333335</v>
      </c>
      <c r="K16" s="27">
        <f t="shared" si="10"/>
        <v>12.313561416619056</v>
      </c>
      <c r="L16" s="28">
        <f t="shared" si="12"/>
        <v>250</v>
      </c>
      <c r="M16" s="26">
        <f t="shared" si="13"/>
        <v>250</v>
      </c>
      <c r="N16" s="29">
        <f t="shared" si="11"/>
        <v>6750</v>
      </c>
      <c r="O16" s="30"/>
      <c r="P16" s="30"/>
    </row>
    <row r="17" spans="2:16" s="24" customFormat="1" x14ac:dyDescent="0.25">
      <c r="B17" s="25">
        <v>7</v>
      </c>
      <c r="C17" s="34" t="s">
        <v>26</v>
      </c>
      <c r="D17" s="35" t="s">
        <v>35</v>
      </c>
      <c r="E17" s="33">
        <v>18</v>
      </c>
      <c r="F17" s="26" t="s">
        <v>47</v>
      </c>
      <c r="G17" s="26">
        <v>230</v>
      </c>
      <c r="H17" s="26">
        <v>274.5</v>
      </c>
      <c r="I17" s="26">
        <v>256.2</v>
      </c>
      <c r="J17" s="27">
        <f t="shared" si="9"/>
        <v>253.56666666666669</v>
      </c>
      <c r="K17" s="27">
        <f t="shared" si="10"/>
        <v>8.8207837434921572</v>
      </c>
      <c r="L17" s="28">
        <f t="shared" si="12"/>
        <v>230</v>
      </c>
      <c r="M17" s="26">
        <f t="shared" si="13"/>
        <v>230</v>
      </c>
      <c r="N17" s="29">
        <f t="shared" si="11"/>
        <v>4140</v>
      </c>
      <c r="O17" s="30"/>
      <c r="P17" s="30"/>
    </row>
    <row r="18" spans="2:16" s="24" customFormat="1" x14ac:dyDescent="0.25">
      <c r="B18" s="25">
        <v>8</v>
      </c>
      <c r="C18" s="34" t="s">
        <v>26</v>
      </c>
      <c r="D18" s="35" t="s">
        <v>34</v>
      </c>
      <c r="E18" s="33">
        <v>90</v>
      </c>
      <c r="F18" s="26" t="s">
        <v>47</v>
      </c>
      <c r="G18" s="26">
        <v>130</v>
      </c>
      <c r="H18" s="26">
        <v>164.7</v>
      </c>
      <c r="I18" s="26">
        <v>152.5</v>
      </c>
      <c r="J18" s="27">
        <f t="shared" si="9"/>
        <v>149.06666666666666</v>
      </c>
      <c r="K18" s="27">
        <f t="shared" si="10"/>
        <v>11.808767013379731</v>
      </c>
      <c r="L18" s="28">
        <f t="shared" si="12"/>
        <v>130</v>
      </c>
      <c r="M18" s="26">
        <f t="shared" si="13"/>
        <v>130</v>
      </c>
      <c r="N18" s="29">
        <f t="shared" si="11"/>
        <v>11700</v>
      </c>
      <c r="O18" s="30"/>
      <c r="P18" s="30"/>
    </row>
    <row r="19" spans="2:16" s="24" customFormat="1" x14ac:dyDescent="0.25">
      <c r="B19" s="25">
        <v>9</v>
      </c>
      <c r="C19" s="34" t="s">
        <v>26</v>
      </c>
      <c r="D19" s="36" t="s">
        <v>36</v>
      </c>
      <c r="E19" s="65">
        <v>40.799999999999997</v>
      </c>
      <c r="F19" s="26" t="s">
        <v>47</v>
      </c>
      <c r="G19" s="26">
        <v>305</v>
      </c>
      <c r="H19" s="26">
        <v>347.7</v>
      </c>
      <c r="I19" s="26">
        <v>329.4</v>
      </c>
      <c r="J19" s="27">
        <f t="shared" si="9"/>
        <v>327.36666666666667</v>
      </c>
      <c r="K19" s="27">
        <f t="shared" si="10"/>
        <v>6.5438843185420721</v>
      </c>
      <c r="L19" s="28">
        <f t="shared" si="12"/>
        <v>305</v>
      </c>
      <c r="M19" s="26">
        <f t="shared" si="13"/>
        <v>305</v>
      </c>
      <c r="N19" s="29">
        <f t="shared" si="11"/>
        <v>12444</v>
      </c>
      <c r="O19" s="30"/>
      <c r="P19" s="30"/>
    </row>
    <row r="20" spans="2:16" s="24" customFormat="1" x14ac:dyDescent="0.25">
      <c r="B20" s="25">
        <v>10</v>
      </c>
      <c r="C20" s="34" t="s">
        <v>26</v>
      </c>
      <c r="D20" s="35" t="s">
        <v>37</v>
      </c>
      <c r="E20" s="66">
        <v>5.16</v>
      </c>
      <c r="F20" s="26" t="s">
        <v>47</v>
      </c>
      <c r="G20" s="26">
        <v>465</v>
      </c>
      <c r="H20" s="26">
        <v>481.9</v>
      </c>
      <c r="I20" s="26">
        <v>475.8</v>
      </c>
      <c r="J20" s="27">
        <f t="shared" si="9"/>
        <v>474.23333333333335</v>
      </c>
      <c r="K20" s="27">
        <f t="shared" si="10"/>
        <v>1.8046457941852521</v>
      </c>
      <c r="L20" s="28">
        <f t="shared" si="12"/>
        <v>465</v>
      </c>
      <c r="M20" s="26">
        <f t="shared" si="13"/>
        <v>465</v>
      </c>
      <c r="N20" s="29">
        <f t="shared" si="11"/>
        <v>2399.4</v>
      </c>
      <c r="O20" s="30"/>
      <c r="P20" s="30"/>
    </row>
    <row r="21" spans="2:16" s="24" customFormat="1" x14ac:dyDescent="0.25">
      <c r="B21" s="25">
        <v>11</v>
      </c>
      <c r="C21" s="34" t="s">
        <v>26</v>
      </c>
      <c r="D21" s="35" t="s">
        <v>38</v>
      </c>
      <c r="E21" s="66">
        <v>11.18</v>
      </c>
      <c r="F21" s="26" t="s">
        <v>47</v>
      </c>
      <c r="G21" s="26">
        <v>405</v>
      </c>
      <c r="H21" s="26">
        <v>439.2</v>
      </c>
      <c r="I21" s="26">
        <v>420.9</v>
      </c>
      <c r="J21" s="27">
        <f t="shared" si="9"/>
        <v>421.7</v>
      </c>
      <c r="K21" s="27">
        <f t="shared" si="10"/>
        <v>4.0583422652798005</v>
      </c>
      <c r="L21" s="28">
        <f t="shared" si="12"/>
        <v>405</v>
      </c>
      <c r="M21" s="26">
        <f t="shared" si="13"/>
        <v>405</v>
      </c>
      <c r="N21" s="29">
        <f t="shared" si="11"/>
        <v>4527.8999999999996</v>
      </c>
      <c r="O21" s="30"/>
      <c r="P21" s="30"/>
    </row>
    <row r="22" spans="2:16" s="24" customFormat="1" x14ac:dyDescent="0.25">
      <c r="B22" s="25">
        <v>12</v>
      </c>
      <c r="C22" s="34" t="s">
        <v>26</v>
      </c>
      <c r="D22" s="35" t="s">
        <v>39</v>
      </c>
      <c r="E22" s="33">
        <v>10</v>
      </c>
      <c r="F22" s="26" t="s">
        <v>47</v>
      </c>
      <c r="G22" s="26">
        <v>875</v>
      </c>
      <c r="H22" s="26">
        <v>976</v>
      </c>
      <c r="I22" s="26">
        <v>963.8</v>
      </c>
      <c r="J22" s="27">
        <f t="shared" si="9"/>
        <v>938.26666666666677</v>
      </c>
      <c r="K22" s="27">
        <f t="shared" si="10"/>
        <v>5.8756281828547374</v>
      </c>
      <c r="L22" s="28">
        <f t="shared" si="12"/>
        <v>875</v>
      </c>
      <c r="M22" s="26">
        <f t="shared" si="13"/>
        <v>875</v>
      </c>
      <c r="N22" s="29">
        <f t="shared" si="11"/>
        <v>8750</v>
      </c>
      <c r="O22" s="30"/>
      <c r="P22" s="30"/>
    </row>
    <row r="23" spans="2:16" s="24" customFormat="1" x14ac:dyDescent="0.25">
      <c r="B23" s="25">
        <v>13</v>
      </c>
      <c r="C23" s="34" t="s">
        <v>26</v>
      </c>
      <c r="D23" s="35" t="s">
        <v>40</v>
      </c>
      <c r="E23" s="66">
        <v>31.5</v>
      </c>
      <c r="F23" s="26" t="s">
        <v>47</v>
      </c>
      <c r="G23" s="26">
        <v>578</v>
      </c>
      <c r="H23" s="26">
        <v>603.9</v>
      </c>
      <c r="I23" s="26">
        <v>591.70000000000005</v>
      </c>
      <c r="J23" s="27">
        <f t="shared" si="9"/>
        <v>591.20000000000005</v>
      </c>
      <c r="K23" s="27">
        <f t="shared" si="10"/>
        <v>2.1916842624948525</v>
      </c>
      <c r="L23" s="28">
        <f t="shared" si="12"/>
        <v>578</v>
      </c>
      <c r="M23" s="26">
        <f t="shared" si="13"/>
        <v>578</v>
      </c>
      <c r="N23" s="29">
        <f t="shared" si="11"/>
        <v>18207</v>
      </c>
      <c r="O23" s="30"/>
      <c r="P23" s="30"/>
    </row>
    <row r="24" spans="2:16" s="24" customFormat="1" ht="24.75" x14ac:dyDescent="0.25">
      <c r="B24" s="25">
        <v>14</v>
      </c>
      <c r="C24" s="34" t="s">
        <v>26</v>
      </c>
      <c r="D24" s="37" t="s">
        <v>41</v>
      </c>
      <c r="E24" s="33">
        <v>33</v>
      </c>
      <c r="F24" s="26" t="s">
        <v>47</v>
      </c>
      <c r="G24" s="26">
        <v>370</v>
      </c>
      <c r="H24" s="26">
        <v>427</v>
      </c>
      <c r="I24" s="26">
        <v>396.5</v>
      </c>
      <c r="J24" s="27">
        <f t="shared" si="9"/>
        <v>397.83333333333331</v>
      </c>
      <c r="K24" s="27">
        <f t="shared" si="10"/>
        <v>7.1696813291516239</v>
      </c>
      <c r="L24" s="28">
        <f t="shared" si="12"/>
        <v>370</v>
      </c>
      <c r="M24" s="26">
        <f t="shared" si="13"/>
        <v>370</v>
      </c>
      <c r="N24" s="29">
        <f t="shared" si="11"/>
        <v>12210</v>
      </c>
      <c r="O24" s="30"/>
      <c r="P24" s="30"/>
    </row>
    <row r="25" spans="2:16" x14ac:dyDescent="0.25">
      <c r="B25" s="63"/>
      <c r="C25" s="64"/>
      <c r="D25" s="64"/>
      <c r="E25" s="64"/>
      <c r="F25" s="64"/>
      <c r="G25" s="64"/>
      <c r="H25" s="64"/>
      <c r="I25" s="64"/>
      <c r="J25" s="9"/>
      <c r="K25" s="9"/>
      <c r="L25" s="10"/>
      <c r="M25" s="9"/>
      <c r="N25" s="32">
        <f>N11+N12+N13+N14+N15+N16+N17+N18+N19+N20+N21+N22+N23+N24</f>
        <v>181616.3</v>
      </c>
      <c r="O25" s="17"/>
      <c r="P25" s="17"/>
    </row>
    <row r="26" spans="2:16" ht="32.25" customHeight="1" x14ac:dyDescent="0.25">
      <c r="B26" s="52" t="s">
        <v>15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31">
        <f>N25</f>
        <v>181616.3</v>
      </c>
      <c r="N26" s="11" t="s">
        <v>13</v>
      </c>
      <c r="O26" s="17"/>
      <c r="P26" s="17"/>
    </row>
    <row r="27" spans="2:16" ht="32.25" customHeight="1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2"/>
      <c r="N27" s="23"/>
      <c r="O27" s="17"/>
      <c r="P27" s="17"/>
    </row>
    <row r="28" spans="2:16" ht="32.25" customHeight="1" x14ac:dyDescent="0.25">
      <c r="B28" s="46" t="s">
        <v>17</v>
      </c>
      <c r="C28" s="46"/>
      <c r="D28" s="47" t="s">
        <v>48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17"/>
      <c r="P28" s="17"/>
    </row>
    <row r="29" spans="2:16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7"/>
      <c r="P29" s="17"/>
    </row>
    <row r="30" spans="2:16" s="4" customFormat="1" ht="15" customHeight="1" x14ac:dyDescent="0.25">
      <c r="B30" s="39" t="s">
        <v>19</v>
      </c>
      <c r="C30" s="39"/>
      <c r="D30" s="39"/>
      <c r="E30" s="38" t="s">
        <v>18</v>
      </c>
      <c r="F30" s="38"/>
      <c r="G30" s="38"/>
      <c r="H30" s="13" t="s">
        <v>20</v>
      </c>
      <c r="I30" s="14"/>
      <c r="J30" s="14"/>
      <c r="K30" s="14"/>
      <c r="L30" s="14"/>
      <c r="M30" s="14"/>
      <c r="O30" s="17"/>
      <c r="P30" s="17"/>
    </row>
    <row r="31" spans="2:16" x14ac:dyDescent="0.25">
      <c r="B31" s="15"/>
      <c r="C31" s="15"/>
      <c r="D31" s="15"/>
      <c r="I31" s="16"/>
      <c r="J31" s="16"/>
      <c r="K31" s="16"/>
      <c r="L31" s="16"/>
      <c r="M31" s="16"/>
      <c r="N31" s="5"/>
      <c r="O31" s="18"/>
      <c r="P31" s="18"/>
    </row>
    <row r="32" spans="2:16" x14ac:dyDescent="0.25">
      <c r="B32" s="15"/>
      <c r="C32" s="15"/>
      <c r="D32" s="15"/>
      <c r="I32" s="16"/>
      <c r="J32" s="16"/>
      <c r="K32" s="16"/>
      <c r="L32" s="16"/>
      <c r="M32" s="16"/>
      <c r="N32" s="5"/>
      <c r="O32" s="18"/>
      <c r="P32" s="18"/>
    </row>
    <row r="33" spans="2:16" x14ac:dyDescent="0.25">
      <c r="B33" s="15"/>
      <c r="C33" s="15"/>
      <c r="D33" s="15"/>
      <c r="I33" s="16"/>
      <c r="J33" s="16"/>
      <c r="K33" s="16"/>
      <c r="L33" s="16"/>
      <c r="M33" s="16"/>
      <c r="N33" s="5"/>
      <c r="O33" s="18"/>
      <c r="P33" s="18"/>
    </row>
    <row r="34" spans="2:16" x14ac:dyDescent="0.25">
      <c r="B34" s="15"/>
      <c r="C34" s="15"/>
      <c r="D34" s="15"/>
      <c r="N34" s="5"/>
      <c r="O34" s="18"/>
      <c r="P34" s="18"/>
    </row>
    <row r="35" spans="2:16" x14ac:dyDescent="0.25">
      <c r="B35" s="4"/>
      <c r="C35" s="4"/>
      <c r="D35" s="4"/>
      <c r="E35" s="4"/>
      <c r="F35" s="4"/>
      <c r="G35" s="5"/>
      <c r="H35" s="5"/>
      <c r="I35" s="6"/>
      <c r="J35" s="6"/>
      <c r="K35" s="6"/>
      <c r="L35" s="6"/>
      <c r="M35" s="6"/>
      <c r="N35" s="5"/>
      <c r="O35" s="18"/>
      <c r="P35" s="18"/>
    </row>
    <row r="36" spans="2:16" x14ac:dyDescent="0.25">
      <c r="B36" s="4"/>
      <c r="C36" s="4"/>
      <c r="D36" s="4"/>
      <c r="E36" s="4"/>
      <c r="F36" s="4"/>
      <c r="G36" s="5"/>
      <c r="H36" s="5"/>
      <c r="I36" s="6"/>
      <c r="J36" s="6"/>
      <c r="K36" s="6"/>
      <c r="L36" s="6"/>
      <c r="M36" s="6"/>
      <c r="N36" s="5"/>
      <c r="O36" s="18"/>
      <c r="P36" s="18"/>
    </row>
    <row r="37" spans="2:16" x14ac:dyDescent="0.25">
      <c r="B37" s="4"/>
      <c r="C37" s="4"/>
      <c r="D37" s="4"/>
      <c r="E37" s="4"/>
      <c r="F37" s="4"/>
      <c r="G37" s="5"/>
      <c r="H37" s="5"/>
      <c r="I37" s="6"/>
      <c r="J37" s="6"/>
      <c r="K37" s="6"/>
      <c r="L37" s="6"/>
      <c r="M37" s="6"/>
      <c r="N37" s="5"/>
      <c r="O37" s="18"/>
      <c r="P37" s="18"/>
    </row>
    <row r="38" spans="2:16" x14ac:dyDescent="0.25">
      <c r="B38" s="4"/>
      <c r="C38" s="4"/>
      <c r="D38" s="4"/>
      <c r="E38" s="4"/>
      <c r="F38" s="4"/>
      <c r="G38" s="5"/>
      <c r="H38" s="5"/>
      <c r="I38" s="6"/>
      <c r="J38" s="6"/>
      <c r="K38" s="6"/>
      <c r="L38" s="6"/>
      <c r="M38" s="6"/>
      <c r="N38" s="5"/>
      <c r="O38" s="18"/>
      <c r="P38" s="18"/>
    </row>
    <row r="39" spans="2:16" x14ac:dyDescent="0.25">
      <c r="B39" s="4"/>
      <c r="C39" s="4"/>
      <c r="D39" s="4"/>
      <c r="E39" s="4"/>
      <c r="F39" s="4"/>
      <c r="G39" s="5"/>
      <c r="H39" s="5"/>
      <c r="I39" s="6"/>
      <c r="J39" s="6"/>
      <c r="K39" s="6"/>
      <c r="L39" s="6"/>
      <c r="M39" s="6"/>
      <c r="N39" s="5"/>
      <c r="O39" s="18"/>
      <c r="P39" s="18"/>
    </row>
    <row r="40" spans="2:16" x14ac:dyDescent="0.25">
      <c r="B40" s="4"/>
      <c r="C40" s="4"/>
      <c r="D40" s="4"/>
      <c r="E40" s="4"/>
      <c r="F40" s="4"/>
      <c r="G40" s="5"/>
      <c r="H40" s="5"/>
      <c r="I40" s="6"/>
      <c r="J40" s="6"/>
      <c r="K40" s="6"/>
      <c r="L40" s="6"/>
      <c r="M40" s="6"/>
      <c r="N40" s="5"/>
      <c r="O40" s="18"/>
      <c r="P40" s="18"/>
    </row>
    <row r="41" spans="2:16" x14ac:dyDescent="0.25">
      <c r="B41" s="4"/>
      <c r="C41" s="4"/>
      <c r="D41" s="4"/>
      <c r="E41" s="4"/>
      <c r="F41" s="4"/>
      <c r="G41" s="5"/>
      <c r="H41" s="5"/>
      <c r="I41" s="6"/>
      <c r="J41" s="6"/>
      <c r="K41" s="6"/>
      <c r="L41" s="6"/>
      <c r="M41" s="6"/>
      <c r="N41" s="5"/>
      <c r="O41" s="18"/>
      <c r="P41" s="18"/>
    </row>
    <row r="42" spans="2:16" x14ac:dyDescent="0.25">
      <c r="B42" s="4"/>
      <c r="C42" s="4"/>
      <c r="D42" s="4"/>
      <c r="E42" s="4"/>
      <c r="F42" s="4"/>
      <c r="G42" s="5"/>
      <c r="H42" s="5"/>
      <c r="I42" s="6"/>
      <c r="J42" s="6"/>
      <c r="K42" s="6"/>
      <c r="L42" s="6"/>
      <c r="M42" s="6"/>
      <c r="N42" s="5"/>
      <c r="O42" s="18"/>
      <c r="P42" s="18"/>
    </row>
    <row r="43" spans="2:16" x14ac:dyDescent="0.25">
      <c r="B43" s="4"/>
      <c r="C43" s="4"/>
      <c r="D43" s="4"/>
      <c r="E43" s="4"/>
      <c r="F43" s="4"/>
      <c r="G43" s="5"/>
      <c r="H43" s="5"/>
      <c r="I43" s="6"/>
      <c r="J43" s="6"/>
      <c r="K43" s="6"/>
      <c r="L43" s="6"/>
      <c r="M43" s="6"/>
      <c r="N43" s="5"/>
      <c r="O43" s="18"/>
      <c r="P43" s="18"/>
    </row>
    <row r="44" spans="2:16" x14ac:dyDescent="0.25">
      <c r="B44" s="4"/>
      <c r="C44" s="4"/>
      <c r="D44" s="4"/>
      <c r="E44" s="4"/>
      <c r="F44" s="4"/>
      <c r="G44" s="5"/>
      <c r="H44" s="5"/>
      <c r="I44" s="6"/>
      <c r="J44" s="6"/>
      <c r="K44" s="6"/>
      <c r="L44" s="6"/>
      <c r="M44" s="6"/>
      <c r="N44" s="5"/>
      <c r="O44" s="18"/>
      <c r="P44" s="18"/>
    </row>
    <row r="45" spans="2:16" x14ac:dyDescent="0.25">
      <c r="B45" s="4"/>
      <c r="C45" s="4"/>
      <c r="D45" s="4"/>
      <c r="E45" s="4"/>
      <c r="F45" s="4"/>
      <c r="G45" s="5"/>
      <c r="H45" s="5"/>
      <c r="I45" s="6"/>
      <c r="J45" s="6"/>
      <c r="K45" s="6"/>
      <c r="L45" s="6"/>
      <c r="M45" s="6"/>
      <c r="N45" s="5"/>
      <c r="O45" s="18"/>
      <c r="P45" s="18"/>
    </row>
    <row r="46" spans="2:16" x14ac:dyDescent="0.25">
      <c r="B46" s="4"/>
      <c r="C46" s="4"/>
      <c r="D46" s="4"/>
      <c r="E46" s="4"/>
      <c r="F46" s="4"/>
      <c r="G46" s="5"/>
      <c r="H46" s="5"/>
      <c r="I46" s="6"/>
      <c r="J46" s="6"/>
      <c r="K46" s="6"/>
      <c r="L46" s="6"/>
      <c r="M46" s="6"/>
      <c r="N46" s="5"/>
      <c r="O46" s="18"/>
      <c r="P46" s="18"/>
    </row>
    <row r="47" spans="2:16" x14ac:dyDescent="0.25">
      <c r="B47" s="4"/>
      <c r="C47" s="4"/>
      <c r="D47" s="4"/>
      <c r="E47" s="4"/>
      <c r="F47" s="4"/>
      <c r="G47" s="5"/>
      <c r="H47" s="5"/>
      <c r="I47" s="6"/>
      <c r="J47" s="6"/>
      <c r="K47" s="6"/>
      <c r="L47" s="6"/>
      <c r="M47" s="6"/>
      <c r="N47" s="5"/>
      <c r="O47" s="18"/>
      <c r="P47" s="18"/>
    </row>
    <row r="48" spans="2:16" x14ac:dyDescent="0.25">
      <c r="B48" s="4"/>
      <c r="C48" s="4"/>
      <c r="D48" s="4"/>
      <c r="E48" s="4"/>
      <c r="F48" s="4"/>
      <c r="G48" s="5"/>
      <c r="H48" s="5"/>
      <c r="I48" s="6"/>
      <c r="J48" s="6"/>
      <c r="K48" s="6"/>
      <c r="L48" s="6"/>
      <c r="M48" s="6"/>
      <c r="N48" s="5"/>
      <c r="O48" s="18"/>
      <c r="P48" s="18"/>
    </row>
    <row r="49" spans="2:16" x14ac:dyDescent="0.25">
      <c r="B49" s="4"/>
      <c r="C49" s="4"/>
      <c r="D49" s="4"/>
      <c r="E49" s="4"/>
      <c r="F49" s="4"/>
      <c r="G49" s="5"/>
      <c r="H49" s="5"/>
      <c r="I49" s="6"/>
      <c r="J49" s="6"/>
      <c r="K49" s="6"/>
      <c r="L49" s="6"/>
      <c r="M49" s="6"/>
      <c r="N49" s="5"/>
      <c r="O49" s="18"/>
      <c r="P49" s="18"/>
    </row>
    <row r="50" spans="2:16" x14ac:dyDescent="0.25">
      <c r="B50" s="4"/>
      <c r="C50" s="4"/>
      <c r="D50" s="4"/>
      <c r="E50" s="4"/>
      <c r="F50" s="4"/>
      <c r="G50" s="5"/>
      <c r="H50" s="5"/>
      <c r="I50" s="6"/>
      <c r="J50" s="6"/>
      <c r="K50" s="6"/>
      <c r="L50" s="6"/>
      <c r="M50" s="6"/>
      <c r="N50" s="5"/>
      <c r="O50" s="18"/>
      <c r="P50" s="18"/>
    </row>
    <row r="51" spans="2:16" x14ac:dyDescent="0.25">
      <c r="B51" s="4"/>
      <c r="C51" s="4"/>
      <c r="D51" s="4"/>
      <c r="E51" s="4"/>
      <c r="F51" s="4"/>
      <c r="G51" s="5"/>
      <c r="H51" s="5"/>
      <c r="I51" s="6"/>
      <c r="J51" s="6"/>
      <c r="K51" s="6"/>
      <c r="L51" s="6"/>
      <c r="M51" s="6"/>
      <c r="N51" s="5"/>
      <c r="O51" s="18"/>
      <c r="P51" s="18"/>
    </row>
    <row r="52" spans="2:16" x14ac:dyDescent="0.25">
      <c r="B52" s="4"/>
      <c r="C52" s="4"/>
      <c r="D52" s="4"/>
      <c r="E52" s="4"/>
      <c r="F52" s="4"/>
      <c r="G52" s="5"/>
      <c r="H52" s="5"/>
      <c r="I52" s="6"/>
      <c r="J52" s="6"/>
      <c r="K52" s="6"/>
      <c r="L52" s="6"/>
      <c r="M52" s="6"/>
      <c r="N52" s="5"/>
      <c r="O52" s="18"/>
      <c r="P52" s="18"/>
    </row>
    <row r="53" spans="2:16" x14ac:dyDescent="0.25">
      <c r="B53" s="4"/>
      <c r="C53" s="4"/>
      <c r="D53" s="4"/>
      <c r="E53" s="4"/>
      <c r="F53" s="4"/>
      <c r="G53" s="5"/>
      <c r="H53" s="5"/>
      <c r="I53" s="6"/>
      <c r="J53" s="6"/>
      <c r="K53" s="6"/>
      <c r="L53" s="6"/>
      <c r="M53" s="6"/>
      <c r="N53" s="5"/>
      <c r="O53" s="18"/>
      <c r="P53" s="18"/>
    </row>
    <row r="54" spans="2:16" x14ac:dyDescent="0.25">
      <c r="B54" s="4"/>
      <c r="C54" s="4"/>
      <c r="D54" s="4"/>
      <c r="E54" s="4"/>
      <c r="F54" s="4"/>
      <c r="G54" s="5"/>
      <c r="H54" s="5"/>
      <c r="I54" s="6"/>
      <c r="J54" s="6"/>
      <c r="K54" s="6"/>
      <c r="L54" s="6"/>
      <c r="M54" s="6"/>
      <c r="N54" s="5"/>
      <c r="O54" s="18"/>
      <c r="P54" s="18"/>
    </row>
    <row r="55" spans="2:16" x14ac:dyDescent="0.25">
      <c r="B55" s="4"/>
      <c r="C55" s="4"/>
      <c r="D55" s="4"/>
      <c r="E55" s="4"/>
      <c r="F55" s="4"/>
      <c r="G55" s="5"/>
      <c r="H55" s="5"/>
      <c r="I55" s="6"/>
      <c r="J55" s="6"/>
      <c r="K55" s="6"/>
      <c r="L55" s="6"/>
      <c r="M55" s="6"/>
      <c r="N55" s="5"/>
      <c r="O55" s="18"/>
      <c r="P55" s="18"/>
    </row>
    <row r="56" spans="2:16" x14ac:dyDescent="0.25">
      <c r="B56" s="4"/>
      <c r="C56" s="4"/>
      <c r="D56" s="4"/>
      <c r="E56" s="4"/>
      <c r="F56" s="4"/>
      <c r="G56" s="5"/>
      <c r="H56" s="5"/>
      <c r="I56" s="6"/>
      <c r="J56" s="6"/>
      <c r="K56" s="6"/>
      <c r="L56" s="6"/>
      <c r="M56" s="6"/>
      <c r="N56" s="5"/>
      <c r="O56" s="18"/>
      <c r="P56" s="18"/>
    </row>
    <row r="57" spans="2:16" x14ac:dyDescent="0.25">
      <c r="B57" s="4"/>
      <c r="C57" s="4"/>
      <c r="D57" s="4"/>
      <c r="E57" s="4"/>
      <c r="F57" s="4"/>
      <c r="G57" s="5"/>
      <c r="H57" s="5"/>
      <c r="I57" s="6"/>
      <c r="J57" s="6"/>
      <c r="K57" s="6"/>
      <c r="L57" s="6"/>
      <c r="M57" s="6"/>
      <c r="N57" s="5"/>
      <c r="O57" s="18"/>
      <c r="P57" s="18"/>
    </row>
    <row r="58" spans="2:16" x14ac:dyDescent="0.25">
      <c r="B58" s="4"/>
      <c r="C58" s="4"/>
      <c r="D58" s="4"/>
      <c r="E58" s="4"/>
      <c r="F58" s="4"/>
      <c r="G58" s="5"/>
      <c r="H58" s="5"/>
      <c r="I58" s="6"/>
      <c r="J58" s="6"/>
      <c r="K58" s="6"/>
      <c r="L58" s="6"/>
      <c r="M58" s="6"/>
      <c r="N58" s="5"/>
      <c r="O58" s="18"/>
      <c r="P58" s="18"/>
    </row>
    <row r="59" spans="2:16" x14ac:dyDescent="0.25">
      <c r="B59" s="4"/>
      <c r="C59" s="4"/>
      <c r="D59" s="4"/>
      <c r="E59" s="4"/>
      <c r="F59" s="4"/>
      <c r="G59" s="5"/>
      <c r="H59" s="5"/>
      <c r="I59" s="6"/>
      <c r="J59" s="6"/>
      <c r="K59" s="6"/>
      <c r="L59" s="6"/>
      <c r="M59" s="6"/>
      <c r="N59" s="5"/>
      <c r="O59" s="18"/>
      <c r="P59" s="18"/>
    </row>
    <row r="60" spans="2:16" x14ac:dyDescent="0.25">
      <c r="B60" s="4"/>
      <c r="C60" s="4"/>
      <c r="D60" s="4"/>
      <c r="E60" s="4"/>
      <c r="F60" s="4"/>
      <c r="G60" s="5"/>
      <c r="H60" s="5"/>
      <c r="I60" s="6"/>
      <c r="J60" s="6"/>
      <c r="K60" s="6"/>
      <c r="L60" s="6"/>
      <c r="M60" s="6"/>
      <c r="N60" s="5"/>
      <c r="O60" s="18"/>
      <c r="P60" s="18"/>
    </row>
    <row r="61" spans="2:16" x14ac:dyDescent="0.25">
      <c r="B61" s="4"/>
      <c r="C61" s="4"/>
      <c r="D61" s="4"/>
      <c r="E61" s="4"/>
      <c r="F61" s="4"/>
      <c r="G61" s="5"/>
      <c r="H61" s="5"/>
      <c r="I61" s="6"/>
      <c r="J61" s="6"/>
      <c r="K61" s="6"/>
      <c r="L61" s="6"/>
      <c r="M61" s="6"/>
      <c r="N61" s="5"/>
      <c r="O61" s="18"/>
      <c r="P61" s="18"/>
    </row>
    <row r="62" spans="2:16" x14ac:dyDescent="0.25">
      <c r="B62" s="4"/>
      <c r="C62" s="4"/>
      <c r="D62" s="4"/>
      <c r="E62" s="4"/>
      <c r="F62" s="4"/>
      <c r="G62" s="5"/>
      <c r="H62" s="5"/>
      <c r="I62" s="6"/>
      <c r="J62" s="6"/>
      <c r="K62" s="6"/>
      <c r="L62" s="6"/>
      <c r="M62" s="6"/>
      <c r="N62" s="5"/>
      <c r="O62" s="18"/>
      <c r="P62" s="18"/>
    </row>
    <row r="63" spans="2:16" x14ac:dyDescent="0.25">
      <c r="B63" s="4"/>
      <c r="C63" s="4"/>
      <c r="D63" s="4"/>
      <c r="E63" s="4"/>
      <c r="F63" s="4"/>
      <c r="G63" s="5"/>
      <c r="H63" s="5"/>
      <c r="I63" s="6"/>
      <c r="J63" s="6"/>
      <c r="K63" s="6"/>
      <c r="L63" s="6"/>
      <c r="M63" s="6"/>
      <c r="N63" s="5"/>
      <c r="O63" s="18"/>
      <c r="P63" s="18"/>
    </row>
    <row r="64" spans="2:16" x14ac:dyDescent="0.25">
      <c r="B64" s="4"/>
      <c r="C64" s="4"/>
      <c r="D64" s="4"/>
      <c r="E64" s="4"/>
      <c r="F64" s="4"/>
      <c r="G64" s="5"/>
      <c r="H64" s="5"/>
      <c r="I64" s="6"/>
      <c r="J64" s="6"/>
      <c r="K64" s="6"/>
      <c r="L64" s="6"/>
      <c r="M64" s="6"/>
      <c r="N64" s="5"/>
      <c r="O64" s="18"/>
      <c r="P64" s="18"/>
    </row>
    <row r="65" spans="2:16" x14ac:dyDescent="0.25">
      <c r="B65" s="4"/>
      <c r="C65" s="4"/>
      <c r="D65" s="4"/>
      <c r="E65" s="4"/>
      <c r="F65" s="4"/>
      <c r="G65" s="5"/>
      <c r="H65" s="5"/>
      <c r="I65" s="6"/>
      <c r="J65" s="6"/>
      <c r="K65" s="6"/>
      <c r="L65" s="6"/>
      <c r="M65" s="6"/>
      <c r="N65" s="5"/>
      <c r="O65" s="18"/>
      <c r="P65" s="18"/>
    </row>
    <row r="66" spans="2:16" x14ac:dyDescent="0.25">
      <c r="B66" s="4"/>
      <c r="C66" s="4"/>
      <c r="D66" s="4"/>
      <c r="E66" s="4"/>
      <c r="F66" s="4"/>
      <c r="G66" s="5"/>
      <c r="H66" s="5"/>
      <c r="I66" s="6"/>
      <c r="J66" s="6"/>
      <c r="K66" s="6"/>
      <c r="L66" s="6"/>
      <c r="M66" s="6"/>
      <c r="N66" s="5"/>
      <c r="O66" s="18"/>
      <c r="P66" s="18"/>
    </row>
    <row r="67" spans="2:16" x14ac:dyDescent="0.25">
      <c r="B67" s="4"/>
      <c r="C67" s="4"/>
      <c r="D67" s="4"/>
      <c r="E67" s="4"/>
      <c r="F67" s="4"/>
      <c r="G67" s="5"/>
      <c r="H67" s="5"/>
      <c r="I67" s="6"/>
      <c r="J67" s="6"/>
      <c r="K67" s="6"/>
      <c r="L67" s="6"/>
      <c r="M67" s="6"/>
      <c r="N67" s="5"/>
      <c r="O67" s="18"/>
      <c r="P67" s="18"/>
    </row>
    <row r="68" spans="2:16" x14ac:dyDescent="0.25">
      <c r="B68" s="4"/>
      <c r="C68" s="4"/>
      <c r="D68" s="4"/>
      <c r="E68" s="4"/>
      <c r="F68" s="4"/>
      <c r="G68" s="5"/>
      <c r="H68" s="5"/>
      <c r="I68" s="6"/>
      <c r="J68" s="6"/>
      <c r="K68" s="6"/>
      <c r="L68" s="6"/>
      <c r="M68" s="6"/>
      <c r="N68" s="5"/>
      <c r="O68" s="18"/>
      <c r="P68" s="18"/>
    </row>
    <row r="69" spans="2:16" x14ac:dyDescent="0.25">
      <c r="B69" s="4"/>
      <c r="C69" s="4"/>
      <c r="D69" s="4"/>
      <c r="E69" s="4"/>
      <c r="F69" s="4"/>
      <c r="G69" s="5"/>
      <c r="H69" s="5"/>
      <c r="I69" s="6"/>
      <c r="J69" s="6"/>
      <c r="K69" s="6"/>
      <c r="L69" s="6"/>
      <c r="M69" s="6"/>
      <c r="N69" s="5"/>
      <c r="O69" s="18"/>
      <c r="P69" s="18"/>
    </row>
    <row r="70" spans="2:16" x14ac:dyDescent="0.25">
      <c r="O70" s="18"/>
      <c r="P70" s="18"/>
    </row>
  </sheetData>
  <mergeCells count="22">
    <mergeCell ref="B2:N2"/>
    <mergeCell ref="J6:J9"/>
    <mergeCell ref="K6:K9"/>
    <mergeCell ref="L6:L9"/>
    <mergeCell ref="B26:L26"/>
    <mergeCell ref="B3:D3"/>
    <mergeCell ref="E3:N3"/>
    <mergeCell ref="B4:D4"/>
    <mergeCell ref="E4:N4"/>
    <mergeCell ref="B5:N5"/>
    <mergeCell ref="B6:B9"/>
    <mergeCell ref="D6:D9"/>
    <mergeCell ref="E6:E9"/>
    <mergeCell ref="F6:F9"/>
    <mergeCell ref="B25:I25"/>
    <mergeCell ref="E30:G30"/>
    <mergeCell ref="B30:D30"/>
    <mergeCell ref="N6:N8"/>
    <mergeCell ref="M6:M8"/>
    <mergeCell ref="C6:C9"/>
    <mergeCell ref="B28:C28"/>
    <mergeCell ref="D28:N28"/>
  </mergeCells>
  <pageMargins left="0.25" right="0.25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2026-07-01T08:51:18Z</dcterms:modified>
</cp:coreProperties>
</file>