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0" yWindow="0" windowWidth="28800" windowHeight="11730" tabRatio="990"/>
  </bookViews>
  <sheets>
    <sheet name="Расчет цены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" i="1"/>
  <c r="N6" s="1"/>
  <c r="O6" s="1"/>
  <c r="P6" s="1"/>
  <c r="K6"/>
  <c r="J6"/>
  <c r="L6" l="1"/>
</calcChain>
</file>

<file path=xl/sharedStrings.xml><?xml version="1.0" encoding="utf-8"?>
<sst xmlns="http://schemas.openxmlformats.org/spreadsheetml/2006/main" count="26" uniqueCount="26">
  <si>
    <t>№</t>
  </si>
  <si>
    <t>Наименование предмета контракта</t>
  </si>
  <si>
    <t>Ед. изм по ОКЕИ</t>
  </si>
  <si>
    <t>Ценовая информация (коммерч. предложения, сведения из реестра контрактов, иная)  (руб./ед.изм.)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</si>
  <si>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</si>
  <si>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</t>
  </si>
  <si>
    <t>Количество предложений и иных источников информации</t>
  </si>
  <si>
    <t>Среднее квадратичное отклонение</t>
  </si>
  <si>
    <t>Цена за единицу изм. с округлением до сотых долей после запятой (руб.)</t>
  </si>
  <si>
    <t>Н(М)ЦК с учетом округления цены за единицу (руб.)</t>
  </si>
  <si>
    <t xml:space="preserve"> </t>
  </si>
  <si>
    <t>коэффициент вариации цен V (%)                    (не должен превышать 33%)</t>
  </si>
  <si>
    <r>
      <t xml:space="preserve">Расчет Н(М)ЦК по формуле (v - количество (объем) закупаемого товара (работы, услуги);
n - количество значений, используемых в расчете;
i - номер источника ценовой информации;
     </t>
    </r>
    <r>
      <rPr>
        <i/>
        <sz val="10"/>
        <color rgb="FF000000"/>
        <rFont val="Times New Roman"/>
        <family val="1"/>
        <charset val="204"/>
      </rPr>
      <t>ц</t>
    </r>
    <r>
      <rPr>
        <i/>
        <vertAlign val="subscript"/>
        <sz val="10"/>
        <color rgb="FF000000"/>
        <rFont val="Times New Roman"/>
        <family val="1"/>
        <charset val="204"/>
      </rPr>
      <t>i</t>
    </r>
    <r>
      <rPr>
        <sz val="10"/>
        <color rgb="FF000000"/>
        <rFont val="Times New Roman"/>
        <family val="1"/>
        <charset val="204"/>
      </rPr>
      <t>- цена единицы)</t>
    </r>
  </si>
  <si>
    <t>В результате проведенного расчета НМЦК составила:</t>
  </si>
  <si>
    <r>
      <t xml:space="preserve">Средняя арифметическая цена                     за единицу     </t>
    </r>
    <r>
      <rPr>
        <i/>
        <sz val="10"/>
        <color rgb="FF000000"/>
        <rFont val="Times New Roman"/>
        <family val="1"/>
        <charset val="204"/>
      </rPr>
      <t xml:space="preserve">&lt;ц&gt; </t>
    </r>
  </si>
  <si>
    <t xml:space="preserve">Кол-во </t>
  </si>
  <si>
    <t xml:space="preserve">Цена за единицу изм. (руб.) </t>
  </si>
  <si>
    <t>Коммерческое  предложение  №2</t>
  </si>
  <si>
    <t>Коммерческое  предложение  №1</t>
  </si>
  <si>
    <t>Коммерческое  предложение  №3</t>
  </si>
  <si>
    <t>ОКПД2</t>
  </si>
  <si>
    <r>
      <t xml:space="preserve">Обоснование начальной (максимальной) цены контракта выполнено методом сопоставимых рыночных цен (анализа рынка) (согласно ст.22 Федерального закона от 05 апреля 2013 г. № 44-ФЗ «О контрактной системе в сфере закупок товаров, работ, услуг для обеспечения государственных и муниципальных нужд» и приказа Минэкономразвития России № 567 от 02.10.2013 «Методические рекомендации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и заключается в установлении начальной (максимальной) цены контракта на основании информации о рыночных ценах идентичных товаров, планируемых к закупке. </t>
    </r>
    <r>
      <rPr>
        <u/>
        <sz val="10"/>
        <color rgb="FF000000"/>
        <rFont val="Times New Roman"/>
        <family val="1"/>
        <charset val="204"/>
      </rPr>
      <t xml:space="preserve"> Исходя   из  ч. 2 ст. 72 Бюджетного кодекса  Российской  Федерации, Государственные контракты  оплачиваются в пределах лимитов бюджетных обязательств.  </t>
    </r>
  </si>
  <si>
    <t xml:space="preserve">Обоснование начальной максимальной  цены товара, работы, услуги                                                                                                                                                                                                                                 
</t>
  </si>
  <si>
    <t>шт</t>
  </si>
  <si>
    <t>22.11.11.000</t>
  </si>
  <si>
    <t>Шины и покрышки пневматические для легковых автомобилей новые</t>
  </si>
</sst>
</file>

<file path=xl/styles.xml><?xml version="1.0" encoding="utf-8"?>
<styleSheet xmlns="http://schemas.openxmlformats.org/spreadsheetml/2006/main">
  <numFmts count="1">
    <numFmt numFmtId="164" formatCode="0.0000"/>
  </numFmts>
  <fonts count="13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u/>
      <sz val="11"/>
      <color rgb="FF0000FF"/>
      <name val="Calibri"/>
      <family val="2"/>
      <charset val="204"/>
    </font>
    <font>
      <i/>
      <sz val="10"/>
      <color rgb="FF000000"/>
      <name val="Times New Roman"/>
      <family val="1"/>
      <charset val="204"/>
    </font>
    <font>
      <i/>
      <vertAlign val="subscript"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Border="0" applyProtection="0"/>
  </cellStyleXfs>
  <cellXfs count="54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64" fontId="1" fillId="0" borderId="0" xfId="0" applyNumberFormat="1" applyFont="1" applyAlignment="1" applyProtection="1">
      <alignment horizontal="center" vertical="center" wrapText="1"/>
      <protection locked="0"/>
    </xf>
    <xf numFmtId="164" fontId="1" fillId="0" borderId="0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2" fontId="1" fillId="0" borderId="0" xfId="0" applyNumberFormat="1" applyFont="1" applyAlignment="1" applyProtection="1">
      <alignment horizontal="center" vertical="center" wrapText="1"/>
      <protection locked="0"/>
    </xf>
    <xf numFmtId="2" fontId="1" fillId="0" borderId="0" xfId="0" applyNumberFormat="1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wrapText="1"/>
    </xf>
    <xf numFmtId="2" fontId="9" fillId="0" borderId="0" xfId="0" applyNumberFormat="1" applyFont="1"/>
    <xf numFmtId="0" fontId="10" fillId="0" borderId="0" xfId="0" applyFont="1" applyAlignment="1">
      <alignment vertical="center" wrapText="1"/>
    </xf>
    <xf numFmtId="2" fontId="7" fillId="2" borderId="10" xfId="1" applyNumberFormat="1" applyFont="1" applyFill="1" applyBorder="1" applyAlignment="1" applyProtection="1">
      <alignment horizontal="center" vertical="center" textRotation="90" wrapText="1"/>
    </xf>
    <xf numFmtId="2" fontId="8" fillId="0" borderId="8" xfId="1" applyNumberFormat="1" applyFont="1" applyFill="1" applyBorder="1" applyAlignment="1" applyProtection="1">
      <alignment horizontal="center" vertical="center" wrapText="1"/>
    </xf>
    <xf numFmtId="1" fontId="8" fillId="0" borderId="8" xfId="0" applyNumberFormat="1" applyFont="1" applyFill="1" applyBorder="1" applyAlignment="1">
      <alignment horizontal="center" vertical="center" wrapText="1"/>
    </xf>
    <xf numFmtId="2" fontId="6" fillId="0" borderId="8" xfId="0" applyNumberFormat="1" applyFont="1" applyFill="1" applyBorder="1" applyAlignment="1">
      <alignment horizontal="center" vertical="center" wrapText="1"/>
    </xf>
    <xf numFmtId="10" fontId="6" fillId="0" borderId="8" xfId="0" applyNumberFormat="1" applyFont="1" applyFill="1" applyBorder="1" applyAlignment="1">
      <alignment horizontal="center" vertical="center" wrapText="1"/>
    </xf>
    <xf numFmtId="2" fontId="8" fillId="0" borderId="11" xfId="1" applyNumberFormat="1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4" fontId="6" fillId="0" borderId="8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top" wrapText="1"/>
    </xf>
    <xf numFmtId="0" fontId="6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9C3"/>
      <rgbColor rgb="FFFFFF99"/>
      <rgbColor rgb="FF99CCFF"/>
      <rgbColor rgb="FFFF99CC"/>
      <rgbColor rgb="FFCC99FF"/>
      <rgbColor rgb="FFE6B9B8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1"/>
  <sheetViews>
    <sheetView tabSelected="1" topLeftCell="A4" zoomScale="87" zoomScaleNormal="87" workbookViewId="0">
      <selection activeCell="K7" sqref="K7"/>
    </sheetView>
  </sheetViews>
  <sheetFormatPr defaultColWidth="13.28515625" defaultRowHeight="25.5" customHeight="1"/>
  <cols>
    <col min="1" max="1" width="4.140625" style="5" customWidth="1"/>
    <col min="2" max="2" width="19.140625" style="5" customWidth="1"/>
    <col min="3" max="3" width="31.5703125" style="10" customWidth="1"/>
    <col min="4" max="4" width="9.28515625" style="5" customWidth="1"/>
    <col min="5" max="5" width="7.5703125" style="5" customWidth="1"/>
    <col min="6" max="6" width="10.28515625" style="12" customWidth="1"/>
    <col min="7" max="7" width="13" style="12" customWidth="1"/>
    <col min="8" max="8" width="11.42578125" style="5" customWidth="1"/>
    <col min="9" max="9" width="6.42578125" style="5" customWidth="1"/>
    <col min="10" max="10" width="25.85546875" style="5" customWidth="1"/>
    <col min="11" max="12" width="10.85546875" style="5" customWidth="1"/>
    <col min="13" max="13" width="10.28515625" style="5" customWidth="1"/>
    <col min="14" max="14" width="10.7109375" style="5" customWidth="1"/>
    <col min="15" max="15" width="12.85546875" style="5" customWidth="1"/>
    <col min="16" max="16" width="16.140625" style="5" customWidth="1"/>
    <col min="17" max="17" width="14.7109375" style="5" customWidth="1"/>
    <col min="18" max="16384" width="13.28515625" style="5"/>
  </cols>
  <sheetData>
    <row r="1" spans="1:16" ht="6" customHeight="1">
      <c r="K1" s="43"/>
      <c r="L1" s="43"/>
      <c r="M1" s="43"/>
      <c r="N1" s="43"/>
      <c r="O1" s="43"/>
      <c r="P1" s="43"/>
    </row>
    <row r="2" spans="1:16" ht="30" customHeight="1">
      <c r="M2" s="21"/>
      <c r="N2" s="21"/>
      <c r="O2" s="21"/>
      <c r="P2" s="21"/>
    </row>
    <row r="3" spans="1:16" ht="39.75" customHeight="1">
      <c r="A3" s="44" t="s">
        <v>22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ht="25.5" customHeight="1">
      <c r="A4" s="41" t="s">
        <v>0</v>
      </c>
      <c r="B4" s="45" t="s">
        <v>20</v>
      </c>
      <c r="C4" s="45" t="s">
        <v>1</v>
      </c>
      <c r="D4" s="47" t="s">
        <v>2</v>
      </c>
      <c r="E4" s="47" t="s">
        <v>15</v>
      </c>
      <c r="F4" s="51" t="s">
        <v>3</v>
      </c>
      <c r="G4" s="52"/>
      <c r="H4" s="52"/>
      <c r="I4" s="49" t="s">
        <v>6</v>
      </c>
      <c r="J4" s="38" t="s">
        <v>4</v>
      </c>
      <c r="K4" s="39"/>
      <c r="L4" s="40"/>
      <c r="M4" s="51" t="s">
        <v>5</v>
      </c>
      <c r="N4" s="52"/>
      <c r="O4" s="52"/>
      <c r="P4" s="53"/>
    </row>
    <row r="5" spans="1:16" ht="148.5" customHeight="1">
      <c r="A5" s="42"/>
      <c r="B5" s="46"/>
      <c r="C5" s="46"/>
      <c r="D5" s="48"/>
      <c r="E5" s="48"/>
      <c r="F5" s="22" t="s">
        <v>18</v>
      </c>
      <c r="G5" s="22" t="s">
        <v>17</v>
      </c>
      <c r="H5" s="22" t="s">
        <v>19</v>
      </c>
      <c r="I5" s="50"/>
      <c r="J5" s="15" t="s">
        <v>14</v>
      </c>
      <c r="K5" s="16" t="s">
        <v>7</v>
      </c>
      <c r="L5" s="16" t="s">
        <v>11</v>
      </c>
      <c r="M5" s="16" t="s">
        <v>12</v>
      </c>
      <c r="N5" s="15" t="s">
        <v>16</v>
      </c>
      <c r="O5" s="15" t="s">
        <v>8</v>
      </c>
      <c r="P5" s="17" t="s">
        <v>9</v>
      </c>
    </row>
    <row r="6" spans="1:16" ht="35.25" customHeight="1">
      <c r="A6" s="30">
        <v>1</v>
      </c>
      <c r="B6" s="34" t="s">
        <v>24</v>
      </c>
      <c r="C6" s="31" t="s">
        <v>25</v>
      </c>
      <c r="D6" s="29" t="s">
        <v>23</v>
      </c>
      <c r="E6" s="28">
        <v>4</v>
      </c>
      <c r="F6" s="27">
        <v>7000</v>
      </c>
      <c r="G6" s="23">
        <v>5750</v>
      </c>
      <c r="H6" s="23">
        <v>5359</v>
      </c>
      <c r="I6" s="24">
        <v>3</v>
      </c>
      <c r="J6" s="25">
        <f t="shared" ref="J6" si="0">AVERAGE(F6:H6)</f>
        <v>6036.333333333333</v>
      </c>
      <c r="K6" s="25">
        <f t="shared" ref="K6" si="1">STDEV(F6:H6)</f>
        <v>857.15245629545734</v>
      </c>
      <c r="L6" s="26">
        <f t="shared" ref="L6" si="2">K6/J6</f>
        <v>0.14199886072595794</v>
      </c>
      <c r="M6" s="25">
        <f t="shared" ref="M6" si="3">((E6/I6)*(SUM(F6:H6)))</f>
        <v>24145.333333333332</v>
      </c>
      <c r="N6" s="25">
        <f t="shared" ref="N6" si="4">M6/E6</f>
        <v>6036.333333333333</v>
      </c>
      <c r="O6" s="25">
        <f t="shared" ref="O6" si="5">ROUND(N6,2)</f>
        <v>6036.33</v>
      </c>
      <c r="P6" s="32">
        <f>E6*O6</f>
        <v>24145.32</v>
      </c>
    </row>
    <row r="7" spans="1:16" ht="25.5" customHeight="1">
      <c r="A7" s="37" t="s">
        <v>13</v>
      </c>
      <c r="B7" s="37"/>
      <c r="C7" s="37"/>
      <c r="D7" s="37"/>
      <c r="E7" s="37"/>
      <c r="F7" s="37"/>
      <c r="G7" s="37"/>
      <c r="H7" s="37"/>
      <c r="I7" s="37"/>
      <c r="J7" s="7"/>
      <c r="K7" s="19"/>
      <c r="L7" s="19"/>
      <c r="M7" s="19"/>
      <c r="N7" s="19"/>
      <c r="O7" s="19"/>
      <c r="P7" s="10"/>
    </row>
    <row r="8" spans="1:16" ht="102" customHeight="1">
      <c r="A8" s="19"/>
      <c r="B8" s="33"/>
      <c r="C8" s="36" t="s">
        <v>21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18"/>
      <c r="O8" s="18"/>
      <c r="P8" s="20"/>
    </row>
    <row r="9" spans="1:16" ht="25.5" customHeight="1">
      <c r="A9" s="9"/>
      <c r="B9" s="9"/>
      <c r="C9" s="9"/>
      <c r="D9" s="9"/>
      <c r="F9" s="13"/>
      <c r="G9" s="13"/>
      <c r="H9" s="3"/>
      <c r="I9" s="9"/>
    </row>
    <row r="10" spans="1:16" ht="25.5" customHeight="1">
      <c r="A10" s="1"/>
      <c r="B10" s="33"/>
      <c r="C10" s="35"/>
      <c r="D10" s="2"/>
      <c r="E10" s="2"/>
      <c r="F10" s="6"/>
      <c r="G10" s="6"/>
      <c r="H10" s="11"/>
      <c r="I10" s="2"/>
      <c r="J10" s="2"/>
      <c r="K10" s="1"/>
      <c r="L10" s="1"/>
      <c r="M10" s="2"/>
      <c r="N10" s="2"/>
      <c r="O10" s="2"/>
    </row>
    <row r="11" spans="1:16" ht="25.5" customHeight="1">
      <c r="A11" s="8"/>
      <c r="B11" s="8"/>
      <c r="C11" s="8"/>
      <c r="D11" s="8"/>
      <c r="E11" s="2"/>
      <c r="F11" s="14"/>
      <c r="G11" s="14"/>
      <c r="H11" s="4"/>
      <c r="I11" s="8"/>
      <c r="J11" s="8"/>
      <c r="K11" s="8"/>
      <c r="L11" s="8" t="s">
        <v>10</v>
      </c>
      <c r="M11" s="8"/>
      <c r="N11" s="8"/>
      <c r="O11" s="8"/>
    </row>
  </sheetData>
  <mergeCells count="13">
    <mergeCell ref="C8:M8"/>
    <mergeCell ref="A7:I7"/>
    <mergeCell ref="J4:L4"/>
    <mergeCell ref="A4:A5"/>
    <mergeCell ref="K1:P1"/>
    <mergeCell ref="A3:P3"/>
    <mergeCell ref="C4:C5"/>
    <mergeCell ref="D4:D5"/>
    <mergeCell ref="E4:E5"/>
    <mergeCell ref="I4:I5"/>
    <mergeCell ref="M4:P4"/>
    <mergeCell ref="F4:H4"/>
    <mergeCell ref="B4:B5"/>
  </mergeCells>
  <pageMargins left="0.98425196850393704" right="0.98425196850393704" top="0.98425196850393704" bottom="0.98425196850393704" header="0.51181102362204722" footer="0.51181102362204722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Юлия</cp:lastModifiedBy>
  <cp:revision>2</cp:revision>
  <cp:lastPrinted>2024-03-19T14:02:56Z</cp:lastPrinted>
  <dcterms:created xsi:type="dcterms:W3CDTF">2014-01-15T18:15:09Z</dcterms:created>
  <dcterms:modified xsi:type="dcterms:W3CDTF">2026-06-04T13:05:22Z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