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сти\"/>
    </mc:Choice>
  </mc:AlternateContent>
  <xr:revisionPtr revIDLastSave="0" documentId="13_ncr:1_{97BBE2AB-8EFC-4547-A92F-06637F69CE4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definedNames>
    <definedName name="_xlnm.Print_Area" localSheetId="0">Лист1!$A$1:$AF$19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3" i="1" l="1"/>
  <c r="AC13" i="1" l="1"/>
  <c r="AD13" i="1" s="1"/>
  <c r="AC12" i="1"/>
  <c r="AD12" i="1" s="1"/>
  <c r="AF12" i="1" l="1"/>
  <c r="AF14" i="1" l="1"/>
</calcChain>
</file>

<file path=xl/sharedStrings.xml><?xml version="1.0" encoding="utf-8"?>
<sst xmlns="http://schemas.openxmlformats.org/spreadsheetml/2006/main" count="94" uniqueCount="73">
  <si>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</si>
  <si>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</si>
  <si>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</si>
  <si>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</si>
  <si>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</si>
  <si>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</si>
  <si>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</si>
  <si>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</si>
  <si>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</si>
  <si>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</si>
  <si>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</si>
  <si>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</si>
  <si>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</si>
  <si>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</si>
  <si>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</si>
  <si>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</si>
  <si>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</si>
  <si>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</si>
  <si>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</si>
  <si>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</si>
  <si>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</si>
  <si>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</si>
  <si>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</si>
  <si>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</si>
  <si>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</si>
  <si>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</si>
  <si>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</si>
  <si>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</si>
  <si>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</si>
  <si>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</si>
  <si>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</si>
  <si>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</si>
  <si>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</si>
  <si>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</si>
  <si>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</si>
  <si>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</si>
  <si>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</si>
  <si>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</si>
  <si>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</si>
  <si>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</si>
  <si>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</si>
  <si>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</si>
  <si>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</si>
  <si>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</si>
  <si>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</si>
  <si>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</si>
  <si>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Используемый метод определения НМЦК
с обоснованием:</t>
  </si>
  <si>
    <t>Средняя цена (руб.)</t>
  </si>
  <si>
    <t>Наименование объекта закупки</t>
  </si>
  <si>
    <t xml:space="preserve">Обоснование начальной (максимальной) цены контракта, 
цены контракта/договора,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</si>
  <si>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договора.
Расчет выполнен в соответствии с Методическими рекомендациями, утвержденными приказом МЭР РФ от 02.10.2013 №567</t>
  </si>
  <si>
    <t>Информация из открытых источников №1</t>
  </si>
  <si>
    <t>Информация из открытых источников №2</t>
  </si>
  <si>
    <t>Информация из открытых источников №3</t>
  </si>
  <si>
    <t>Ссылка на позицию в сети Интернет</t>
  </si>
  <si>
    <t>СОГЛАСОВАНО:</t>
  </si>
  <si>
    <t>/Холодкова М.М.</t>
  </si>
  <si>
    <t>https://www.komus.ru/katalog/khozyajstvennye-tovary/bumazhnye-polotentsa/polotentsa-professionalnye/polotentsa-bumazhnye-listovye-tellus-komfort-h3-v-slozhenie-zz-2-slojnye-belye-20-pachek-po-200-listov-290184-/p/394695/?from=searchtip6-1&amp;qid=7271221633</t>
  </si>
  <si>
    <t>упаковка</t>
  </si>
  <si>
    <t>Полотенца бумажные листовые Tellus Комфорт H3 V-сложение (ZZ) 2-слойные белые 20 пачек по 200 листов (290184)</t>
  </si>
  <si>
    <t>https://www.komus.ru/katalog/khozyajstvennye-tovary/tualetnaya-bumaga-i-pokrytiya-dlya-unitaza/bumaga-tualetnaya-bytovaya/bumaga-tualetnaya-papia-3-slojnaya-belaya-12-rulonov-v-upakovke-/p/483019/?from=searchtip6-1&amp;qid=6584109047</t>
  </si>
  <si>
    <t>Бумага туалетная Papia 3-слойная белая</t>
  </si>
  <si>
    <t>рул</t>
  </si>
  <si>
    <t>17.22.11.130</t>
  </si>
  <si>
    <t>17.12.11.110</t>
  </si>
  <si>
    <t>https://www.ozon.ru/product/tualetnaya-bumaga-papia-bali-flower-belaya-3-sloya-12-rulonov-142679859/?from_sku=31469808&amp;oos_search=false&amp;sh=K-BIaacioQ</t>
  </si>
  <si>
    <t>https://market.yandex.ru/card/belaya-trekhsloynaya/103581626508?do-waremd5=gpC9VMKXbBxhGUr9ezCAEA&amp;clid=1651&amp;ogV=-12</t>
  </si>
  <si>
    <t>https://www.vseinstrumenti.ru/product/bumazhnye-polotentsa-tork-advanced-2-slojnye-belye-200-sht-23h23-zz-290184-126508-22359-1183434/?utm_source=yandex&amp;utm_medium=cpc&amp;utm_campaign=109984997|dsa_11_Tovary-pervoy-neobkhodimosti_sayt_rf&amp;utm_content=16087694195&amp;utm_term=ST:search|S:yandex.ru|AP:no|PT:dynamic_places|P:2|DT:desktop|RI:3|CI:109984997|GI:5438836915|PI:52776283336|AI:16087694195|RT:52776283336|KW:---autotargeting|RN:%D0%A6%D0%B5%D0%BD%D1%82%D1%80%D0%B0%D0%BB%D1%8C%D0%BD%D1%8B%D0%B9%20%D1%84%D0%B5%D0%B4%D0%B5%D1%80%D0%B0%D0%BB%D1%8C%D0%BD%D1%8B%D0%B9%20%D0%BE%D0%BA%D1%80%D1%83%D0%B3&amp;referrer=reattribution%3D1&amp;etext=&amp;yclid=336679031994580991</t>
  </si>
  <si>
    <t>https://www.officemag.ru/catalog/goods/126508/?utm_referrer=https%3A%2F%2Fyandex.ru%2F</t>
  </si>
  <si>
    <t>Дата подготовки обоснования НМЦК: 30.07.2026</t>
  </si>
  <si>
    <t>Специлист по закупкам:</t>
  </si>
  <si>
    <t>На основании проведенного анализа рынка и расчетов, НМЦК составляет:  52 427, 70  рублей.</t>
  </si>
  <si>
    <t>Поставка хозяйственных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</si>
</sst>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.8"/>
      <name val="Times New Roman"/>
      <family val="1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 applyAlignment="0"/>
    <xf numFmtId="0" fontId="9" fillId="0" borderId="0" applyAlignment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2" fontId="5" fillId="0" borderId="10" xfId="0" applyNumberFormat="1" applyFont="1" applyBorder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horizont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164" fontId="10" fillId="2" borderId="1" xfId="2" applyNumberForma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11" xfId="1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vertical="top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2" fontId="6" fillId="2" borderId="0" xfId="0" applyNumberFormat="1" applyFont="1" applyFill="1"/>
    <xf numFmtId="0" fontId="3" fillId="2" borderId="0" xfId="0" applyFont="1" applyFill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154728</xdr:colOff>
      <xdr:row>8</xdr:row>
      <xdr:rowOff>118745</xdr:rowOff>
    </xdr:from>
    <xdr:to>
      <xdr:col>1</xdr:col>
      <xdr:colOff>1239519</xdr:colOff>
      <xdr:row>8</xdr:row>
      <xdr:rowOff>738505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" y="2214245"/>
          <a:ext cx="1613958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31</xdr:col>
      <xdr:colOff>39158</xdr:colOff>
      <xdr:row>10</xdr:row>
      <xdr:rowOff>75141</xdr:rowOff>
    </xdr:from>
    <xdr:to>
      <xdr:col>32</xdr:col>
      <xdr:colOff>85301</xdr:colOff>
      <xdr:row>10</xdr:row>
      <xdr:rowOff>603461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56241" y="5091641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123825</xdr:colOff>
      <xdr:row>10</xdr:row>
      <xdr:rowOff>76200</xdr:rowOff>
    </xdr:from>
    <xdr:to>
      <xdr:col>28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180976</xdr:colOff>
      <xdr:row>10</xdr:row>
      <xdr:rowOff>152399</xdr:rowOff>
    </xdr:from>
    <xdr:to>
      <xdr:col>29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komus.ru/katalog/khozyajstvennye-tovary/tualetnaya-bumaga-i-pokrytiya-dlya-unitaza/bumaga-tualetnaya-bytovaya/bumaga-tualetnaya-papia-3-slojnaya-belaya-12-rulonov-v-upakovke-/p/483019/?from=searchtip6-1&amp;qid=658410904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komus.ru/katalog/khozyajstvennye-tovary/tualetnaya-bumaga-i-pokrytiya-dlya-unitaza/bumaga-tualetnaya-bytovaya/bumaga-tualetnaya-papia-3-slojnaya-belaya-12-rulonov-v-upakovke-/p/483019/?from=searchtip6-1&amp;qid=6584109047" TargetMode="External"/><Relationship Id="rId1" Type="http://schemas.openxmlformats.org/officeDocument/2006/relationships/hyperlink" Target="https://www.komus.ru/katalog/khozyajstvennye-tovary/bumazhnye-polotentsa/polotentsa-professionalnye/polotentsa-bumazhnye-listovye-tellus-komfort-h3-v-slozhenie-zz-2-slojnye-belye-20-pachek-po-200-listov-290184-/p/394695/?from=searchtip6-1&amp;qid=7271221633" TargetMode="External"/><Relationship Id="rId6" Type="http://schemas.openxmlformats.org/officeDocument/2006/relationships/hyperlink" Target="https://www.officemag.ru/catalog/goods/126508/?utm_referrer=https%3A%2F%2Fyandex.ru%2F" TargetMode="External"/><Relationship Id="rId5" Type="http://schemas.openxmlformats.org/officeDocument/2006/relationships/hyperlink" Target="https://market.yandex.ru/card/belaya-trekhsloynaya/103581626508?do-waremd5=gpC9VMKXbBxhGUr9ezCAEA&amp;clid=1651&amp;ogV=-12" TargetMode="External"/><Relationship Id="rId4" Type="http://schemas.openxmlformats.org/officeDocument/2006/relationships/hyperlink" Target="https://www.ozon.ru/product/tualetnaya-bumaga-papia-bali-flower-belaya-3-sloya-12-rulonov-142679859/?from_sku=31469808&amp;oos_search=false&amp;sh=K-BIaacio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9"/>
  <sheetViews>
    <sheetView tabSelected="1" view="pageBreakPreview" topLeftCell="A4" zoomScale="70" zoomScaleNormal="100" zoomScaleSheetLayoutView="70" workbookViewId="0">
      <selection activeCell="A9" sqref="A9:AF9"/>
    </sheetView>
  </sheetViews>
  <sheetFormatPr defaultRowHeight="14.4" x14ac:dyDescent="0.3"/>
  <cols>
    <col min="1" max="1" width="7.88671875" customWidth="1"/>
    <col min="2" max="2" width="31.33203125" customWidth="1"/>
    <col min="3" max="3" width="18.6640625" customWidth="1"/>
    <col min="4" max="4" width="17" customWidth="1"/>
    <col min="5" max="5" width="8.88671875" customWidth="1"/>
    <col min="6" max="6" width="13.6640625" customWidth="1"/>
    <col min="7" max="11" width="13.6640625" style="1" customWidth="1"/>
    <col min="12" max="28" width="22" style="1" hidden="1" customWidth="1"/>
    <col min="29" max="29" width="20.5546875" style="1" customWidth="1"/>
    <col min="30" max="30" width="23" style="1" customWidth="1"/>
    <col min="31" max="31" width="15.109375" style="1" customWidth="1"/>
    <col min="32" max="32" width="20.33203125" style="1" customWidth="1"/>
    <col min="33" max="33" width="18.44140625" customWidth="1"/>
    <col min="34" max="1027" width="9.109375" customWidth="1"/>
  </cols>
  <sheetData>
    <row r="1" spans="1:32" x14ac:dyDescent="0.3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56.25" customHeight="1" x14ac:dyDescent="0.4">
      <c r="A3" s="12" t="s">
        <v>49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x14ac:dyDescent="0.3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8"/>
      <c r="AD5" s="6"/>
      <c r="AE5" s="6"/>
      <c r="AF5" s="6"/>
    </row>
    <row r="6" spans="1:32" ht="31.5" customHeight="1" x14ac:dyDescent="0.3">
      <c r="A6" s="22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38.25" customHeight="1" x14ac:dyDescent="0.3">
      <c r="A7" s="22" t="s">
        <v>46</v>
      </c>
      <c r="B7" s="23"/>
      <c r="C7" s="24"/>
      <c r="D7" s="22" t="s">
        <v>50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</row>
    <row r="8" spans="1:32" x14ac:dyDescent="0.3">
      <c r="A8" s="25" t="s">
        <v>72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</row>
    <row r="9" spans="1:32" ht="129" customHeight="1" x14ac:dyDescent="0.3">
      <c r="A9" s="27" t="s">
        <v>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</row>
    <row r="10" spans="1:32" ht="26.4" x14ac:dyDescent="0.3">
      <c r="A10" s="28" t="s">
        <v>3</v>
      </c>
      <c r="B10" s="28" t="s">
        <v>48</v>
      </c>
      <c r="C10" s="29" t="s">
        <v>4</v>
      </c>
      <c r="D10" s="28" t="s">
        <v>5</v>
      </c>
      <c r="E10" s="29" t="s">
        <v>6</v>
      </c>
      <c r="F10" s="30" t="s">
        <v>51</v>
      </c>
      <c r="G10" s="31"/>
      <c r="H10" s="30" t="s">
        <v>52</v>
      </c>
      <c r="I10" s="31"/>
      <c r="J10" s="30" t="s">
        <v>53</v>
      </c>
      <c r="K10" s="31"/>
      <c r="L10" s="32" t="s">
        <v>7</v>
      </c>
      <c r="M10" s="32" t="s">
        <v>8</v>
      </c>
      <c r="N10" s="32" t="s">
        <v>9</v>
      </c>
      <c r="O10" s="32" t="s">
        <v>10</v>
      </c>
      <c r="P10" s="32" t="s">
        <v>11</v>
      </c>
      <c r="Q10" s="32" t="s">
        <v>12</v>
      </c>
      <c r="R10" s="32" t="s">
        <v>13</v>
      </c>
      <c r="S10" s="32" t="s">
        <v>14</v>
      </c>
      <c r="T10" s="32" t="s">
        <v>15</v>
      </c>
      <c r="U10" s="32" t="s">
        <v>16</v>
      </c>
      <c r="V10" s="32" t="s">
        <v>17</v>
      </c>
      <c r="W10" s="32" t="s">
        <v>18</v>
      </c>
      <c r="X10" s="32" t="s">
        <v>19</v>
      </c>
      <c r="Y10" s="32" t="s">
        <v>20</v>
      </c>
      <c r="Z10" s="32" t="s">
        <v>21</v>
      </c>
      <c r="AA10" s="32" t="s">
        <v>22</v>
      </c>
      <c r="AB10" s="32" t="s">
        <v>23</v>
      </c>
      <c r="AC10" s="17" t="s">
        <v>24</v>
      </c>
      <c r="AD10" s="17" t="s">
        <v>25</v>
      </c>
      <c r="AE10" s="29" t="s">
        <v>47</v>
      </c>
      <c r="AF10" s="33" t="s">
        <v>26</v>
      </c>
    </row>
    <row r="11" spans="1:32" ht="60.75" customHeight="1" x14ac:dyDescent="0.3">
      <c r="A11" s="28"/>
      <c r="B11" s="28"/>
      <c r="C11" s="29"/>
      <c r="D11" s="28"/>
      <c r="E11" s="29"/>
      <c r="F11" s="34" t="s">
        <v>54</v>
      </c>
      <c r="G11" s="32" t="s">
        <v>27</v>
      </c>
      <c r="H11" s="34" t="s">
        <v>54</v>
      </c>
      <c r="I11" s="32" t="s">
        <v>27</v>
      </c>
      <c r="J11" s="34" t="s">
        <v>54</v>
      </c>
      <c r="K11" s="32" t="s">
        <v>27</v>
      </c>
      <c r="L11" s="32" t="s">
        <v>27</v>
      </c>
      <c r="M11" s="32" t="s">
        <v>27</v>
      </c>
      <c r="N11" s="32" t="s">
        <v>27</v>
      </c>
      <c r="O11" s="32" t="s">
        <v>27</v>
      </c>
      <c r="P11" s="32" t="s">
        <v>27</v>
      </c>
      <c r="Q11" s="32" t="s">
        <v>27</v>
      </c>
      <c r="R11" s="32" t="s">
        <v>27</v>
      </c>
      <c r="S11" s="32" t="s">
        <v>27</v>
      </c>
      <c r="T11" s="32" t="s">
        <v>27</v>
      </c>
      <c r="U11" s="32" t="s">
        <v>27</v>
      </c>
      <c r="V11" s="32" t="s">
        <v>27</v>
      </c>
      <c r="W11" s="32" t="s">
        <v>27</v>
      </c>
      <c r="X11" s="32" t="s">
        <v>27</v>
      </c>
      <c r="Y11" s="32" t="s">
        <v>27</v>
      </c>
      <c r="Z11" s="32" t="s">
        <v>27</v>
      </c>
      <c r="AA11" s="32" t="s">
        <v>27</v>
      </c>
      <c r="AB11" s="32" t="s">
        <v>27</v>
      </c>
      <c r="AC11" s="35"/>
      <c r="AD11" s="35"/>
      <c r="AE11" s="29"/>
      <c r="AF11" s="36"/>
    </row>
    <row r="12" spans="1:32" ht="60.75" customHeight="1" x14ac:dyDescent="0.3">
      <c r="A12" s="18">
        <v>1</v>
      </c>
      <c r="B12" s="17" t="s">
        <v>59</v>
      </c>
      <c r="C12" s="17" t="s">
        <v>63</v>
      </c>
      <c r="D12" s="18" t="s">
        <v>58</v>
      </c>
      <c r="E12" s="19">
        <v>15</v>
      </c>
      <c r="F12" s="20" t="s">
        <v>57</v>
      </c>
      <c r="G12" s="21">
        <v>2799</v>
      </c>
      <c r="H12" s="20" t="s">
        <v>67</v>
      </c>
      <c r="I12" s="21">
        <v>2659</v>
      </c>
      <c r="J12" s="20" t="s">
        <v>68</v>
      </c>
      <c r="K12" s="21">
        <v>2793.39</v>
      </c>
      <c r="L12" s="32" t="s">
        <v>28</v>
      </c>
      <c r="M12" s="32" t="s">
        <v>29</v>
      </c>
      <c r="N12" s="32" t="s">
        <v>30</v>
      </c>
      <c r="O12" s="32" t="s">
        <v>31</v>
      </c>
      <c r="P12" s="32" t="s">
        <v>32</v>
      </c>
      <c r="Q12" s="32" t="s">
        <v>33</v>
      </c>
      <c r="R12" s="32" t="s">
        <v>34</v>
      </c>
      <c r="S12" s="32" t="s">
        <v>35</v>
      </c>
      <c r="T12" s="32" t="s">
        <v>36</v>
      </c>
      <c r="U12" s="32" t="s">
        <v>37</v>
      </c>
      <c r="V12" s="32" t="s">
        <v>38</v>
      </c>
      <c r="W12" s="32" t="s">
        <v>39</v>
      </c>
      <c r="X12" s="32" t="s">
        <v>40</v>
      </c>
      <c r="Y12" s="32" t="s">
        <v>41</v>
      </c>
      <c r="Z12" s="32" t="s">
        <v>42</v>
      </c>
      <c r="AA12" s="32" t="s">
        <v>43</v>
      </c>
      <c r="AB12" s="32" t="s">
        <v>44</v>
      </c>
      <c r="AC12" s="37">
        <f>SQRT(((SUM((POWER(G12-AE12,2)),(POWER(I12-AE12,2)),(POWER(K12-AE12,2)))/2)))</f>
        <v>79.259220599246348</v>
      </c>
      <c r="AD12" s="37">
        <f>AC12*100/AE12</f>
        <v>2.8816714512934687</v>
      </c>
      <c r="AE12" s="37">
        <v>2750.46</v>
      </c>
      <c r="AF12" s="37">
        <f>AE12*E12</f>
        <v>41256.9</v>
      </c>
    </row>
    <row r="13" spans="1:32" ht="60.75" customHeight="1" x14ac:dyDescent="0.3">
      <c r="A13" s="18">
        <v>2</v>
      </c>
      <c r="B13" s="17" t="s">
        <v>61</v>
      </c>
      <c r="C13" s="17" t="s">
        <v>64</v>
      </c>
      <c r="D13" s="18" t="s">
        <v>62</v>
      </c>
      <c r="E13" s="19">
        <v>360</v>
      </c>
      <c r="F13" s="20" t="s">
        <v>60</v>
      </c>
      <c r="G13" s="21">
        <v>34.08</v>
      </c>
      <c r="H13" s="20" t="s">
        <v>65</v>
      </c>
      <c r="I13" s="21">
        <v>29</v>
      </c>
      <c r="J13" s="20" t="s">
        <v>66</v>
      </c>
      <c r="K13" s="21">
        <v>30</v>
      </c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7">
        <f t="shared" ref="AC13" si="0">SQRT(((SUM((POWER(G13-AE13,2)),(POWER(I13-AE13,2)),(POWER(K13-AE13,2)))/2)))</f>
        <v>2.6911243003622101</v>
      </c>
      <c r="AD13" s="37">
        <f t="shared" ref="AD13" si="1">AC13*100/AE13</f>
        <v>8.6726532399684491</v>
      </c>
      <c r="AE13" s="37">
        <v>31.03</v>
      </c>
      <c r="AF13" s="37">
        <f t="shared" ref="AF13" si="2">AE13*E13</f>
        <v>11170.800000000001</v>
      </c>
    </row>
    <row r="14" spans="1:32" x14ac:dyDescent="0.3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9"/>
      <c r="AE14" s="18" t="s">
        <v>45</v>
      </c>
      <c r="AF14" s="32">
        <f>SUM(AF12:AF13)</f>
        <v>52427.700000000004</v>
      </c>
    </row>
    <row r="15" spans="1:32" x14ac:dyDescent="0.3">
      <c r="A15" s="22" t="s">
        <v>71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1:32" ht="15" thickBot="1" x14ac:dyDescent="0.35">
      <c r="A16" s="40" t="s">
        <v>69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</row>
    <row r="17" spans="1:32" ht="41.25" customHeight="1" thickBot="1" x14ac:dyDescent="0.35">
      <c r="A17" s="41" t="s">
        <v>55</v>
      </c>
      <c r="B17" s="42"/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</row>
    <row r="18" spans="1:32" ht="15" thickBot="1" x14ac:dyDescent="0.35">
      <c r="A18" s="13" t="s">
        <v>70</v>
      </c>
      <c r="B18" s="14"/>
      <c r="C18" s="14"/>
      <c r="D18" s="9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3">
      <c r="A19" s="15" t="s">
        <v>56</v>
      </c>
      <c r="B19" s="16"/>
      <c r="C19" s="16"/>
      <c r="D19" s="10"/>
      <c r="E19" s="11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</sheetData>
  <mergeCells count="21">
    <mergeCell ref="A17:C17"/>
    <mergeCell ref="A18:C18"/>
    <mergeCell ref="A19:C19"/>
    <mergeCell ref="A14:AC14"/>
    <mergeCell ref="A15:AF15"/>
    <mergeCell ref="A16:AF16"/>
    <mergeCell ref="D10:D11"/>
    <mergeCell ref="E10:E11"/>
    <mergeCell ref="AE10:AE11"/>
    <mergeCell ref="A3:AF3"/>
    <mergeCell ref="A6:AF6"/>
    <mergeCell ref="A7:C7"/>
    <mergeCell ref="D7:AF7"/>
    <mergeCell ref="A10:A11"/>
    <mergeCell ref="C10:C11"/>
    <mergeCell ref="B10:B11"/>
    <mergeCell ref="A8:AF8"/>
    <mergeCell ref="A9:AF9"/>
    <mergeCell ref="F10:G10"/>
    <mergeCell ref="H10:I10"/>
    <mergeCell ref="J10:K10"/>
  </mergeCells>
  <hyperlinks>
    <hyperlink ref="F12" r:id="rId1" xr:uid="{80826847-2802-41BD-86CE-C13FC8865992}"/>
    <hyperlink ref="B13" r:id="rId2" display="https://www.komus.ru/katalog/khozyajstvennye-tovary/tualetnaya-bumaga-i-pokrytiya-dlya-unitaza/bumaga-tualetnaya-bytovaya/bumaga-tualetnaya-papia-3-slojnaya-belaya-12-rulonov-v-upakovke-/p/483019/?from=searchtip6-1&amp;qid=6584109047" xr:uid="{C87638F7-2066-41D8-8295-475CFE9CFA82}"/>
    <hyperlink ref="F13" r:id="rId3" xr:uid="{89C5FE08-2816-4503-BFDB-E25502892005}"/>
    <hyperlink ref="H13" r:id="rId4" xr:uid="{8129B743-3275-4377-AF4C-6715B189689B}"/>
    <hyperlink ref="J13" r:id="rId5" xr:uid="{4B41D1AC-3247-4EC0-AB10-8EF86FC26FC5}"/>
    <hyperlink ref="J12" r:id="rId6" xr:uid="{13F713D4-1775-4821-B3BE-1A3389D2CEB7}"/>
  </hyperlinks>
  <pageMargins left="0.24027777777777801" right="0.24027777777777801" top="0.05" bottom="0.209722222222222" header="0.51180555555555496" footer="0.51180555555555496"/>
  <pageSetup paperSize="9" scale="59" fitToHeight="0" orientation="landscape" useFirstPageNumber="1" horizontalDpi="300" verticalDpi="3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Марина Холодкова</cp:lastModifiedBy>
  <cp:revision>7</cp:revision>
  <cp:lastPrinted>2024-12-27T11:56:57Z</cp:lastPrinted>
  <dcterms:created xsi:type="dcterms:W3CDTF">2014-01-17T11:35:00Z</dcterms:created>
  <dcterms:modified xsi:type="dcterms:W3CDTF">2026-07-30T10:47:31Z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