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Коэф. вар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<sst xmlns="http://schemas.openxmlformats.org/spreadsheetml/2006/main" count="54" uniqueCount="34">
  <si>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r>
      <rPr>
        <b/>
        <sz val="16"/>
        <color theme="1"/>
        <rFont val="Times New Roman"/>
        <charset val="204"/>
      </rP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</si>
  <si>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</si>
  <si>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ОКПД2</t>
  </si>
  <si>
    <t>Наименование товаров</t>
  </si>
  <si>
    <t>Количество/объем</t>
  </si>
  <si>
    <t>Ед.изм.</t>
  </si>
  <si>
    <t>КП № 1 (от 19.05.2026 №01/26-13/658)</t>
  </si>
  <si>
    <t>КП № 2 (от 19.05.2026 №01/26-13/659)</t>
  </si>
  <si>
    <t>КП № 3 (от 19.05.2026 №01/26-13/660)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</si>
  <si>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</si>
  <si>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</si>
  <si>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</si>
  <si>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</si>
  <si>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</si>
  <si>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</si>
  <si>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</si>
  <si>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</si>
  <si>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85.42.19.900 </t>
  </si>
  <si>
    <t>Курс – практикум по программе «Электронный документооборот в организациях госсектора согласно инструкции 61Н»</t>
  </si>
  <si>
    <t>Чел.</t>
  </si>
  <si>
    <t>Курс – практикум по программе «1С: Зарплата и кадры государственного учреждения 8 ред. 3.1» (участок кадры)</t>
  </si>
  <si>
    <t>Курс –практикум по программе «1С: Бухгалтерия государственного учреждения 8 ред. 2.0»</t>
  </si>
  <si>
    <t>Курс – практикум по программе «1С: Зарплата и кадры государственного учреждения 8 ред. 3.1» (участок зарплата)</t>
  </si>
  <si>
    <t>Курс – практикум для бухгалтеров по участку ОС «Учет НФА в государственном учреждении» (в БГУ 8 ред. 2.0)</t>
  </si>
  <si>
    <t>Учет основных средств в учреждениях госсектора в 2026 году</t>
  </si>
  <si>
    <t>Усл.ед.</t>
  </si>
  <si>
    <t>Электронный документооборот в учреждениях госсектора в 2026 году</t>
  </si>
  <si>
    <t>Учет материальных запасов в учреждениях госсектора в 2026 году</t>
  </si>
  <si>
    <t>Типичные ошибки и нарушения в бухгалтерии учреждения и способы их исправления</t>
  </si>
  <si>
    <t>Проведение годовой инвентаризации в 2026 году</t>
  </si>
  <si>
    <t>Внутренний контроль в учреждениях на 2027 год</t>
  </si>
  <si>
    <t xml:space="preserve">Начальная (максимальная) цена контракта (руб.) итого  с учетом всех расходов, налогов и сборов     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</si>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</sst>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6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sz val="10.5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2" fontId="1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76" fontId="4" fillId="2" borderId="2" xfId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80" fontId="1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9"/>
  <sheetViews>
    <sheetView tabSelected="1" zoomScale="90" zoomScaleNormal="90" topLeftCell="A11" workbookViewId="0">
      <selection activeCell="D14" sqref="D14"/>
    </sheetView>
  </sheetViews>
  <sheetFormatPr defaultColWidth="9.28703703703704" defaultRowHeight="13.8"/>
  <cols>
    <col min="1" max="1" width="3.85185185185185" style="1" customWidth="1"/>
    <col min="2" max="2" width="5.28703703703704" style="2" customWidth="1"/>
    <col min="3" max="3" width="15.712962962963" style="2" customWidth="1"/>
    <col min="4" max="4" width="33.5740740740741" style="2" customWidth="1"/>
    <col min="5" max="6" width="9.28703703703704" style="2" customWidth="1"/>
    <col min="7" max="7" width="14" style="3" customWidth="1"/>
    <col min="8" max="8" width="13.712962962963" style="3" customWidth="1"/>
    <col min="9" max="9" width="12.712962962963" style="3" customWidth="1"/>
    <col min="10" max="11" width="13" style="1" customWidth="1"/>
    <col min="12" max="12" width="10.712962962963" style="1" customWidth="1"/>
    <col min="13" max="13" width="14.4259259259259" style="1" customWidth="1"/>
    <col min="14" max="14" width="15.4259259259259" style="1" customWidth="1"/>
    <col min="15" max="15" width="0.287037037037037" style="1" customWidth="1"/>
    <col min="16" max="16384" width="9.28703703703704" style="1"/>
  </cols>
  <sheetData>
    <row r="1" ht="53.25" customHeight="1" spans="2:14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95.25" customHeight="1" spans="2:14"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</row>
    <row r="3" ht="15.75" customHeight="1" spans="2:14">
      <c r="B3" s="5"/>
      <c r="C3" s="10"/>
      <c r="D3" s="6"/>
      <c r="E3" s="6"/>
      <c r="F3" s="6"/>
      <c r="G3" s="11"/>
      <c r="H3" s="11"/>
      <c r="I3" s="11"/>
      <c r="J3" s="8" t="s">
        <v>14</v>
      </c>
      <c r="K3" s="8" t="s">
        <v>14</v>
      </c>
      <c r="L3" s="8" t="s">
        <v>15</v>
      </c>
      <c r="M3" s="8" t="s">
        <v>16</v>
      </c>
      <c r="N3" s="12"/>
    </row>
    <row r="4" ht="57" customHeight="1" spans="2:14">
      <c r="B4" s="13">
        <v>1</v>
      </c>
      <c r="C4" s="14" t="s">
        <v>17</v>
      </c>
      <c r="D4" s="15" t="s">
        <v>18</v>
      </c>
      <c r="E4" s="16" t="s">
        <v>19</v>
      </c>
      <c r="F4" s="16">
        <v>1</v>
      </c>
      <c r="G4" s="17">
        <v>22500</v>
      </c>
      <c r="H4" s="18">
        <v>24000</v>
      </c>
      <c r="I4" s="18">
        <v>24500</v>
      </c>
      <c r="J4" s="19">
        <f>(G4+H4+I4)/3</f>
        <v>23666.6666666667</v>
      </c>
      <c r="K4" s="17">
        <v>22500</v>
      </c>
      <c r="L4" s="20">
        <f t="shared" ref="L4:L14" si="0">STDEV(G4:I4)</f>
        <v>1040.83299973307</v>
      </c>
      <c r="M4" s="20">
        <f t="shared" ref="M4:M14" si="1">SUM(L4/J4*100)</f>
        <v>4.39788591436507</v>
      </c>
      <c r="N4" s="21">
        <f>K4*F4</f>
        <v>22500</v>
      </c>
    </row>
    <row r="5" ht="57" customHeight="1" spans="2:14">
      <c r="B5" s="13">
        <v>2</v>
      </c>
      <c r="C5" s="14" t="s">
        <v>17</v>
      </c>
      <c r="D5" s="15" t="s">
        <v>20</v>
      </c>
      <c r="E5" s="16" t="s">
        <v>19</v>
      </c>
      <c r="F5" s="16">
        <v>3</v>
      </c>
      <c r="G5" s="17">
        <v>25000</v>
      </c>
      <c r="H5" s="18">
        <v>27000</v>
      </c>
      <c r="I5" s="18">
        <v>26500</v>
      </c>
      <c r="J5" s="19">
        <f t="shared" ref="J5:J14" si="2">(G5+H5+I5)/3</f>
        <v>26166.6666666667</v>
      </c>
      <c r="K5" s="17">
        <v>25000</v>
      </c>
      <c r="L5" s="20">
        <f t="shared" si="0"/>
        <v>1040.83299973307</v>
      </c>
      <c r="M5" s="20">
        <f t="shared" si="1"/>
        <v>3.97770573146395</v>
      </c>
      <c r="N5" s="21">
        <f t="shared" ref="N5:N14" si="3">K5*F5</f>
        <v>75000</v>
      </c>
    </row>
    <row r="6" ht="57" customHeight="1" spans="2:14">
      <c r="B6" s="13">
        <v>3</v>
      </c>
      <c r="C6" s="14" t="s">
        <v>17</v>
      </c>
      <c r="D6" s="15" t="s">
        <v>21</v>
      </c>
      <c r="E6" s="16" t="s">
        <v>19</v>
      </c>
      <c r="F6" s="16">
        <v>2</v>
      </c>
      <c r="G6" s="17">
        <v>25000</v>
      </c>
      <c r="H6" s="18">
        <v>27000</v>
      </c>
      <c r="I6" s="18">
        <v>26500</v>
      </c>
      <c r="J6" s="19">
        <f t="shared" si="2"/>
        <v>26166.6666666667</v>
      </c>
      <c r="K6" s="17">
        <v>25000</v>
      </c>
      <c r="L6" s="20">
        <f t="shared" si="0"/>
        <v>1040.83299973307</v>
      </c>
      <c r="M6" s="20">
        <f t="shared" si="1"/>
        <v>3.97770573146395</v>
      </c>
      <c r="N6" s="21">
        <f t="shared" si="3"/>
        <v>50000</v>
      </c>
    </row>
    <row r="7" ht="57" customHeight="1" spans="2:14">
      <c r="B7" s="13">
        <v>4</v>
      </c>
      <c r="C7" s="14" t="s">
        <v>17</v>
      </c>
      <c r="D7" s="15" t="s">
        <v>22</v>
      </c>
      <c r="E7" s="16" t="s">
        <v>19</v>
      </c>
      <c r="F7" s="16">
        <v>2</v>
      </c>
      <c r="G7" s="17">
        <v>25000</v>
      </c>
      <c r="H7" s="18">
        <v>27000</v>
      </c>
      <c r="I7" s="18">
        <v>26500</v>
      </c>
      <c r="J7" s="19">
        <f t="shared" si="2"/>
        <v>26166.6666666667</v>
      </c>
      <c r="K7" s="17">
        <v>25000</v>
      </c>
      <c r="L7" s="20">
        <f t="shared" si="0"/>
        <v>1040.83299973307</v>
      </c>
      <c r="M7" s="20">
        <f t="shared" si="1"/>
        <v>3.97770573146395</v>
      </c>
      <c r="N7" s="21">
        <f t="shared" si="3"/>
        <v>50000</v>
      </c>
    </row>
    <row r="8" ht="57" customHeight="1" spans="2:14">
      <c r="B8" s="13">
        <v>5</v>
      </c>
      <c r="C8" s="14" t="s">
        <v>17</v>
      </c>
      <c r="D8" s="15" t="s">
        <v>23</v>
      </c>
      <c r="E8" s="16" t="s">
        <v>19</v>
      </c>
      <c r="F8" s="16">
        <v>2</v>
      </c>
      <c r="G8" s="17">
        <v>25000</v>
      </c>
      <c r="H8" s="18">
        <v>27000</v>
      </c>
      <c r="I8" s="18">
        <v>26500</v>
      </c>
      <c r="J8" s="19">
        <f t="shared" si="2"/>
        <v>26166.6666666667</v>
      </c>
      <c r="K8" s="17">
        <v>25000</v>
      </c>
      <c r="L8" s="20">
        <f t="shared" si="0"/>
        <v>1040.83299973307</v>
      </c>
      <c r="M8" s="20">
        <f t="shared" si="1"/>
        <v>3.97770573146395</v>
      </c>
      <c r="N8" s="21">
        <f t="shared" si="3"/>
        <v>50000</v>
      </c>
    </row>
    <row r="9" ht="57" customHeight="1" spans="2:14">
      <c r="B9" s="13">
        <v>6</v>
      </c>
      <c r="C9" s="14" t="s">
        <v>17</v>
      </c>
      <c r="D9" s="15" t="s">
        <v>24</v>
      </c>
      <c r="E9" s="16" t="s">
        <v>25</v>
      </c>
      <c r="F9" s="16">
        <v>1</v>
      </c>
      <c r="G9" s="17">
        <v>5200</v>
      </c>
      <c r="H9" s="18">
        <v>6500</v>
      </c>
      <c r="I9" s="18">
        <v>6000</v>
      </c>
      <c r="J9" s="19">
        <f t="shared" si="2"/>
        <v>5900</v>
      </c>
      <c r="K9" s="17">
        <v>5200</v>
      </c>
      <c r="L9" s="20">
        <f t="shared" si="0"/>
        <v>655.7438524302</v>
      </c>
      <c r="M9" s="20">
        <f t="shared" si="1"/>
        <v>11.1143025835627</v>
      </c>
      <c r="N9" s="21">
        <f t="shared" si="3"/>
        <v>5200</v>
      </c>
    </row>
    <row r="10" ht="57" customHeight="1" spans="2:14">
      <c r="B10" s="13">
        <v>7</v>
      </c>
      <c r="C10" s="14" t="s">
        <v>17</v>
      </c>
      <c r="D10" s="15" t="s">
        <v>26</v>
      </c>
      <c r="E10" s="16" t="s">
        <v>25</v>
      </c>
      <c r="F10" s="16">
        <v>1</v>
      </c>
      <c r="G10" s="17">
        <v>5200</v>
      </c>
      <c r="H10" s="18">
        <v>6500</v>
      </c>
      <c r="I10" s="18">
        <v>6000</v>
      </c>
      <c r="J10" s="19">
        <f t="shared" si="2"/>
        <v>5900</v>
      </c>
      <c r="K10" s="17">
        <v>5200</v>
      </c>
      <c r="L10" s="20">
        <f t="shared" si="0"/>
        <v>655.7438524302</v>
      </c>
      <c r="M10" s="20">
        <f t="shared" si="1"/>
        <v>11.1143025835627</v>
      </c>
      <c r="N10" s="21">
        <f t="shared" si="3"/>
        <v>5200</v>
      </c>
    </row>
    <row r="11" ht="57" customHeight="1" spans="2:14">
      <c r="B11" s="13">
        <v>8</v>
      </c>
      <c r="C11" s="14" t="s">
        <v>17</v>
      </c>
      <c r="D11" s="15" t="s">
        <v>27</v>
      </c>
      <c r="E11" s="16" t="s">
        <v>25</v>
      </c>
      <c r="F11" s="16">
        <v>1</v>
      </c>
      <c r="G11" s="17">
        <v>5200</v>
      </c>
      <c r="H11" s="18">
        <v>6500</v>
      </c>
      <c r="I11" s="18">
        <v>6000</v>
      </c>
      <c r="J11" s="19">
        <f t="shared" si="2"/>
        <v>5900</v>
      </c>
      <c r="K11" s="17">
        <v>5200</v>
      </c>
      <c r="L11" s="20">
        <f t="shared" si="0"/>
        <v>655.7438524302</v>
      </c>
      <c r="M11" s="20">
        <f t="shared" si="1"/>
        <v>11.1143025835627</v>
      </c>
      <c r="N11" s="21">
        <f t="shared" si="3"/>
        <v>5200</v>
      </c>
    </row>
    <row r="12" ht="57" customHeight="1" spans="2:14">
      <c r="B12" s="13">
        <v>9</v>
      </c>
      <c r="C12" s="14" t="s">
        <v>17</v>
      </c>
      <c r="D12" s="15" t="s">
        <v>28</v>
      </c>
      <c r="E12" s="16" t="s">
        <v>25</v>
      </c>
      <c r="F12" s="16">
        <v>1</v>
      </c>
      <c r="G12" s="17">
        <v>5200</v>
      </c>
      <c r="H12" s="18">
        <v>6500</v>
      </c>
      <c r="I12" s="18">
        <v>6000</v>
      </c>
      <c r="J12" s="19">
        <f t="shared" si="2"/>
        <v>5900</v>
      </c>
      <c r="K12" s="17">
        <v>5200</v>
      </c>
      <c r="L12" s="20">
        <f t="shared" si="0"/>
        <v>655.7438524302</v>
      </c>
      <c r="M12" s="20">
        <f t="shared" si="1"/>
        <v>11.1143025835627</v>
      </c>
      <c r="N12" s="21">
        <f t="shared" si="3"/>
        <v>5200</v>
      </c>
    </row>
    <row r="13" ht="57" customHeight="1" spans="2:14">
      <c r="B13" s="13">
        <v>10</v>
      </c>
      <c r="C13" s="14" t="s">
        <v>17</v>
      </c>
      <c r="D13" s="15" t="s">
        <v>29</v>
      </c>
      <c r="E13" s="16" t="s">
        <v>25</v>
      </c>
      <c r="F13" s="16">
        <v>1</v>
      </c>
      <c r="G13" s="17">
        <v>5200</v>
      </c>
      <c r="H13" s="18">
        <v>6500</v>
      </c>
      <c r="I13" s="18">
        <v>6000</v>
      </c>
      <c r="J13" s="19">
        <f t="shared" si="2"/>
        <v>5900</v>
      </c>
      <c r="K13" s="17">
        <v>5200</v>
      </c>
      <c r="L13" s="20">
        <f t="shared" si="0"/>
        <v>655.7438524302</v>
      </c>
      <c r="M13" s="20">
        <f t="shared" si="1"/>
        <v>11.1143025835627</v>
      </c>
      <c r="N13" s="21">
        <f t="shared" si="3"/>
        <v>5200</v>
      </c>
    </row>
    <row r="14" ht="57" customHeight="1" spans="2:14">
      <c r="B14" s="13">
        <v>11</v>
      </c>
      <c r="C14" s="14" t="s">
        <v>17</v>
      </c>
      <c r="D14" s="15" t="s">
        <v>30</v>
      </c>
      <c r="E14" s="16" t="s">
        <v>25</v>
      </c>
      <c r="F14" s="16">
        <v>1</v>
      </c>
      <c r="G14" s="17">
        <v>5200</v>
      </c>
      <c r="H14" s="18">
        <v>6500</v>
      </c>
      <c r="I14" s="18">
        <v>6000</v>
      </c>
      <c r="J14" s="19">
        <f t="shared" si="2"/>
        <v>5900</v>
      </c>
      <c r="K14" s="17">
        <v>5200</v>
      </c>
      <c r="L14" s="20">
        <f t="shared" si="0"/>
        <v>655.7438524302</v>
      </c>
      <c r="M14" s="20">
        <f t="shared" si="1"/>
        <v>11.1143025835627</v>
      </c>
      <c r="N14" s="21">
        <f t="shared" si="3"/>
        <v>5200</v>
      </c>
    </row>
    <row r="15" ht="22.5" customHeight="1" spans="2:14">
      <c r="B15" s="22" t="s">
        <v>31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25">
        <f>SUM(N4:N14)</f>
        <v>278700</v>
      </c>
    </row>
    <row r="16" ht="23.25" customHeight="1"/>
    <row r="17" ht="15" customHeight="1" spans="3:9">
      <c r="C17" s="26" t="s">
        <v>32</v>
      </c>
      <c r="D17" s="26"/>
      <c r="F17" s="26" t="s">
        <v>33</v>
      </c>
      <c r="G17" s="26"/>
      <c r="H17" s="26"/>
      <c r="I17" s="26"/>
    </row>
    <row r="18" ht="83.25" customHeight="1"/>
    <row r="19" spans="3:9">
      <c r="I19" s="27"/>
    </row>
    <row r="20" spans="3:9">
      <c r="I20" s="27"/>
    </row>
    <row r="21" spans="3:9">
      <c r="I21" s="27"/>
    </row>
    <row r="22" spans="3:9">
      <c r="I22" s="27"/>
    </row>
    <row r="23" spans="3:9">
      <c r="I23" s="27"/>
    </row>
    <row r="24" spans="3:9">
      <c r="I24" s="27"/>
    </row>
    <row r="25" spans="3:9">
      <c r="I25" s="27"/>
    </row>
    <row r="26" spans="3:9">
      <c r="I26" s="27"/>
    </row>
    <row r="27" spans="3:9">
      <c r="I27" s="27"/>
    </row>
    <row r="29" spans="3:9">
      <c r="G29" s="28"/>
    </row>
  </sheetData>
  <sheetProtection formatCells="0" formatColumns="0" formatRows="0" insertRows="0" insertColumns="0" insertHyperlinks="0" deleteColumns="0" deleteRows="0" sort="0" autoFilter="0" pivotTables="0"/>
  <protectedRanges>
    <protectedRange sqref="E15:I1048576 B16:B1048576 B2:C3 B15:C15 B4:B14 C17 C18:D1048576 C16:D16" name="Диапазон3"/>
    <protectedRange sqref="D2:F3" name="Диапазон3_4"/>
    <protectedRange sqref="B1:I1" name="Диапазон3_5"/>
    <protectedRange sqref="J4:J14" name="Диапазон3_3"/>
    <protectedRange sqref="I2:I3 G2:G3 H2:H3" name="Диапазон3_4_1"/>
    <protectedRange sqref="C4:C14" name="Диапазон3_6"/>
    <protectedRange sqref="E4:F14" name="Диапазон3_2_4"/>
    <protectedRange sqref="D4:D14" name="Диапазон3_2_2_3"/>
    <protectedRange sqref="G4:G14 K4:K14" name="Диапазон3_1_1_3"/>
    <protectedRange sqref="H4:I14" name="Диапазон3_1_1_1_2"/>
  </protectedRanges>
  <mergeCells count="12">
    <mergeCell ref="B1:N1"/>
    <mergeCell ref="B15:M15"/>
    <mergeCell ref="C17:D17"/>
    <mergeCell ref="F17:I17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5" right="0.708661417322835" top="0.748031496062992" bottom="0.748031496062992" header="0.31496062992126" footer="0.31496062992126"/>
  <pageSetup paperSize="9" scale="71" fitToHeight="0" orientation="landscape"/>
  <headerFooter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Диапазон3" rangeCreator="" othersAccessPermission="edit"/>
    <arrUserId title="Диапазон3_4" rangeCreator="" othersAccessPermission="edit"/>
    <arrUserId title="Диапазон3_5" rangeCreator="" othersAccessPermission="edit"/>
    <arrUserId title="Диапазон3_3" rangeCreator="" othersAccessPermission="edit"/>
    <arrUserId title="Диапазон3_4_1" rangeCreator="" othersAccessPermission="edit"/>
    <arrUserId title="Диапазон3_6" rangeCreator="" othersAccessPermission="edit"/>
    <arrUserId title="Диапазон3_2_4" rangeCreator="" othersAccessPermission="edit"/>
    <arrUserId title="Диапазон3_2_2_3" rangeCreator="" othersAccessPermission="edit"/>
    <arrUserId title="Диапазон3_1_1_3" rangeCreator="" othersAccessPermission="edit"/>
    <arrUserId title="Диапазон3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Коэф. вар.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User</cp:lastModifiedBy>
  <dcterms:created xsi:type="dcterms:W3CDTF">2016-05-24T08:50:00Z</dcterms:created>
  <cp:lastPrinted>2026-05-19T08:46:00Z</cp:lastPrinted>
  <dcterms:modified xsi:type="dcterms:W3CDTF">2026-05-22T13:10:17Z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E3BBBE9FED1A40FD9A477E374E91A770_12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