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6915"/>
  </bookViews>
  <sheets>
    <sheet name="Расчет цены (2)" sheetId="3" r:id="rId1"/>
    <sheet name="Лист1" sheetId="4" r:id="rId2"/>
  </sheets>
  <calcPr calcId="124519"/>
</workbook>
</file>

<file path=xl/calcChain.xml><?xml version="1.0" encoding="utf-8"?>
<calcChain xmlns="http://schemas.openxmlformats.org/spreadsheetml/2006/main">
  <c r="K7" i="3"/>
  <c r="F12"/>
  <c r="K11"/>
  <c r="K10"/>
  <c r="K9"/>
  <c r="K8"/>
  <c r="N12"/>
  <c r="J8"/>
  <c r="N8"/>
  <c r="J9"/>
  <c r="N9"/>
  <c r="J10"/>
  <c r="L10"/>
  <c r="N10"/>
  <c r="J11"/>
  <c r="N11"/>
  <c r="G12"/>
  <c r="J7"/>
  <c r="N7"/>
  <c r="L11" l="1"/>
  <c r="L8"/>
  <c r="L7"/>
  <c r="L9"/>
</calcChain>
</file>

<file path=xl/sharedStrings.xml><?xml version="1.0" encoding="utf-8"?>
<sst xmlns="http://schemas.openxmlformats.org/spreadsheetml/2006/main" count="41" uniqueCount="33">
  <si>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</si>
  <si>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</si>
  <si>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</si>
  <si>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</si>
  <si>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</si>
  <si>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</si>
  <si>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</si>
  <si>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</si>
  <si>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</si>
  <si>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</si>
  <si>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</si>
  <si>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Устанновленая цена за единицу измерения, руб.</t>
  </si>
  <si>
    <t>Всего</t>
  </si>
  <si>
    <t>Обоснование начальной (максимальной) цены контракта</t>
  </si>
  <si>
    <t>Приложение к извещению
об осуществлении закупки</t>
  </si>
  <si>
    <t>В соответствии с описанием объекта закупки</t>
  </si>
  <si>
    <t>Однородность совокупности значений выявленных цен, используемых в расчете Н(М)ЦК</t>
  </si>
  <si>
    <t>Установленная Н(М)ЦК, руб.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</si>
  <si>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Н(М)ЦК: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  </r>
  </si>
  <si>
    <t>шт.</t>
  </si>
  <si>
    <t xml:space="preserve">Начальная (максимальная) цена за единицу услуги  принята в сумме  36 350 (тридцать шесть тысяч триста пятьдесят) рублей 00 копеек. </t>
  </si>
  <si>
    <t>* Невозможно определить количество (объем) закупаемых товаров, работ, услуг.</t>
  </si>
  <si>
    <t>В соответствии с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контракта, указанного в извещении об осуществлении закупки и документации о закупке</t>
  </si>
  <si>
    <t xml:space="preserve">Наименование объекта закупки </t>
  </si>
  <si>
    <t xml:space="preserve">Основные характеристики объекта закупки </t>
  </si>
  <si>
    <t>Рукав высокого давления (L-1800)</t>
  </si>
  <si>
    <t>Рукав высокого давления (L-1450)</t>
  </si>
  <si>
    <t>Рукав высокого давления (L-1300)</t>
  </si>
  <si>
    <t>Рукав высокого давления (L-1200)</t>
  </si>
  <si>
    <t>Рукав высокого давления (L-800)</t>
  </si>
  <si>
    <t xml:space="preserve">Предмет контракта: поставка рукавов высокого давления 
</t>
  </si>
  <si>
    <t>Начальная максимальная цена контракта 26240,00 (Двадцать шесть тысяч двести сорок) рублей  00 коп.</t>
  </si>
  <si>
    <t>Дата подготовки обоснования НМЦК: 25.05.2026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</si>
</sst>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5" fillId="0" borderId="0" xfId="0" applyNumberFormat="1" applyFont="1"/>
    <xf numFmtId="0" fontId="1" fillId="0" borderId="2" xfId="0" applyFont="1" applyBorder="1" applyAlignment="1">
      <alignment horizontal="center" textRotation="90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3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/>
    </xf>
    <xf numFmtId="0" fontId="5" fillId="0" borderId="1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4" fontId="7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20250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4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1550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workbookViewId="0">
      <selection activeCell="F7" sqref="F7:F11"/>
    </sheetView>
  </sheetViews>
  <sheetFormatPr defaultRowHeight="12.75"/>
  <cols>
    <col min="1" max="1" width="3.140625" style="1" customWidth="1"/>
    <col min="2" max="2" width="36.28515625" style="1" customWidth="1"/>
    <col min="3" max="3" width="21" style="1" customWidth="1"/>
    <col min="4" max="4" width="5.85546875" style="1" customWidth="1"/>
    <col min="5" max="5" width="3.5703125" style="1" customWidth="1"/>
    <col min="6" max="6" width="14.7109375" style="1" customWidth="1"/>
    <col min="7" max="7" width="16" style="1" customWidth="1"/>
    <col min="8" max="8" width="14.42578125" style="1" customWidth="1"/>
    <col min="9" max="9" width="5.5703125" style="1" customWidth="1"/>
    <col min="10" max="10" width="15.5703125" style="1" customWidth="1"/>
    <col min="11" max="11" width="15.42578125" style="1" customWidth="1"/>
    <col min="12" max="13" width="14.28515625" style="1" customWidth="1"/>
    <col min="14" max="14" width="15.140625" style="1" customWidth="1"/>
    <col min="15" max="16384" width="9.140625" style="1"/>
  </cols>
  <sheetData>
    <row r="1" spans="1:14" ht="24.75" customHeight="1">
      <c r="A1" s="34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0" customHeight="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6.25" customHeight="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47.25" customHeight="1">
      <c r="A4" s="38" t="s">
        <v>18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39" customHeight="1">
      <c r="A5" s="39" t="s">
        <v>0</v>
      </c>
      <c r="B5" s="39" t="s">
        <v>23</v>
      </c>
      <c r="C5" s="40" t="s">
        <v>24</v>
      </c>
      <c r="D5" s="40" t="s">
        <v>1</v>
      </c>
      <c r="E5" s="40" t="s">
        <v>2</v>
      </c>
      <c r="F5" s="42" t="s">
        <v>7</v>
      </c>
      <c r="G5" s="43"/>
      <c r="H5" s="43"/>
      <c r="I5" s="44"/>
      <c r="J5" s="45" t="s">
        <v>16</v>
      </c>
      <c r="K5" s="45"/>
      <c r="L5" s="45"/>
      <c r="M5" s="46" t="s">
        <v>11</v>
      </c>
      <c r="N5" s="48" t="s">
        <v>17</v>
      </c>
    </row>
    <row r="6" spans="1:14" ht="135.75" customHeight="1">
      <c r="A6" s="40"/>
      <c r="B6" s="40"/>
      <c r="C6" s="41"/>
      <c r="D6" s="41"/>
      <c r="E6" s="41"/>
      <c r="F6" s="5" t="s">
        <v>8</v>
      </c>
      <c r="G6" s="5" t="s">
        <v>9</v>
      </c>
      <c r="H6" s="5" t="s">
        <v>10</v>
      </c>
      <c r="I6" s="5" t="s">
        <v>6</v>
      </c>
      <c r="J6" s="12" t="s">
        <v>5</v>
      </c>
      <c r="K6" s="13" t="s">
        <v>3</v>
      </c>
      <c r="L6" s="14" t="s">
        <v>4</v>
      </c>
      <c r="M6" s="47"/>
      <c r="N6" s="49"/>
    </row>
    <row r="7" spans="1:14" ht="30" customHeight="1">
      <c r="A7" s="15">
        <v>1</v>
      </c>
      <c r="B7" s="30" t="s">
        <v>25</v>
      </c>
      <c r="C7" s="24" t="s">
        <v>15</v>
      </c>
      <c r="D7" s="17" t="s">
        <v>19</v>
      </c>
      <c r="E7" s="23">
        <v>2</v>
      </c>
      <c r="F7" s="25">
        <v>3080</v>
      </c>
      <c r="G7" s="31">
        <v>3140</v>
      </c>
      <c r="H7" s="25"/>
      <c r="I7" s="5"/>
      <c r="J7" s="2">
        <f t="shared" ref="J7" si="0">AVERAGE(F7:H7)</f>
        <v>3110</v>
      </c>
      <c r="K7" s="3">
        <f>STDEV(F7:G7)</f>
        <v>42.426406871192853</v>
      </c>
      <c r="L7" s="3">
        <f t="shared" ref="L7" si="1">K7/J7*100</f>
        <v>1.3641931469836932</v>
      </c>
      <c r="M7" s="3">
        <v>3080</v>
      </c>
      <c r="N7" s="16">
        <f>E7*M7</f>
        <v>6160</v>
      </c>
    </row>
    <row r="8" spans="1:14" ht="26.25" customHeight="1">
      <c r="A8" s="28">
        <v>2</v>
      </c>
      <c r="B8" s="30" t="s">
        <v>26</v>
      </c>
      <c r="C8" s="24" t="s">
        <v>15</v>
      </c>
      <c r="D8" s="27" t="s">
        <v>19</v>
      </c>
      <c r="E8" s="23">
        <v>2</v>
      </c>
      <c r="F8" s="25">
        <v>2720</v>
      </c>
      <c r="G8" s="31">
        <v>2770</v>
      </c>
      <c r="H8" s="29"/>
      <c r="I8" s="5"/>
      <c r="J8" s="2">
        <f t="shared" ref="J8:J11" si="2">AVERAGE(F8:H8)</f>
        <v>2745</v>
      </c>
      <c r="K8" s="3">
        <f>STDEV(F8:G8)</f>
        <v>35.355339059327378</v>
      </c>
      <c r="L8" s="3">
        <f t="shared" ref="L8:L11" si="3">K8/J8*100</f>
        <v>1.2879904939645674</v>
      </c>
      <c r="M8" s="3">
        <v>2720</v>
      </c>
      <c r="N8" s="16">
        <f t="shared" ref="N8:N11" si="4">E8*M8</f>
        <v>5440</v>
      </c>
    </row>
    <row r="9" spans="1:14" ht="26.25" customHeight="1">
      <c r="A9" s="28">
        <v>3</v>
      </c>
      <c r="B9" s="30" t="s">
        <v>27</v>
      </c>
      <c r="C9" s="24" t="s">
        <v>15</v>
      </c>
      <c r="D9" s="27" t="s">
        <v>19</v>
      </c>
      <c r="E9" s="23">
        <v>2</v>
      </c>
      <c r="F9" s="25">
        <v>2560</v>
      </c>
      <c r="G9" s="31">
        <v>2610</v>
      </c>
      <c r="H9" s="29"/>
      <c r="I9" s="5"/>
      <c r="J9" s="2">
        <f t="shared" si="2"/>
        <v>2585</v>
      </c>
      <c r="K9" s="3">
        <f>STDEV(F9:G9)</f>
        <v>35.355339059327378</v>
      </c>
      <c r="L9" s="3">
        <f t="shared" si="3"/>
        <v>1.3677113756026065</v>
      </c>
      <c r="M9" s="3">
        <v>2560</v>
      </c>
      <c r="N9" s="16">
        <f t="shared" si="4"/>
        <v>5120</v>
      </c>
    </row>
    <row r="10" spans="1:14" ht="26.25" customHeight="1">
      <c r="A10" s="28">
        <v>4</v>
      </c>
      <c r="B10" s="30" t="s">
        <v>28</v>
      </c>
      <c r="C10" s="24" t="s">
        <v>15</v>
      </c>
      <c r="D10" s="27" t="s">
        <v>19</v>
      </c>
      <c r="E10" s="23">
        <v>2</v>
      </c>
      <c r="F10" s="25">
        <v>2490</v>
      </c>
      <c r="G10" s="31">
        <v>2540</v>
      </c>
      <c r="H10" s="29"/>
      <c r="I10" s="5"/>
      <c r="J10" s="2">
        <f t="shared" si="2"/>
        <v>2515</v>
      </c>
      <c r="K10" s="3">
        <f>STDEV(F10:G10)</f>
        <v>35.355339059327378</v>
      </c>
      <c r="L10" s="3">
        <f t="shared" si="3"/>
        <v>1.4057788890388618</v>
      </c>
      <c r="M10" s="3">
        <v>2490</v>
      </c>
      <c r="N10" s="16">
        <f t="shared" si="4"/>
        <v>4980</v>
      </c>
    </row>
    <row r="11" spans="1:14" ht="26.25" customHeight="1">
      <c r="A11" s="28">
        <v>5</v>
      </c>
      <c r="B11" s="30" t="s">
        <v>29</v>
      </c>
      <c r="C11" s="24" t="s">
        <v>15</v>
      </c>
      <c r="D11" s="27" t="s">
        <v>19</v>
      </c>
      <c r="E11" s="23">
        <v>2</v>
      </c>
      <c r="F11" s="25">
        <v>2270</v>
      </c>
      <c r="G11" s="31">
        <v>2310</v>
      </c>
      <c r="H11" s="29"/>
      <c r="I11" s="5"/>
      <c r="J11" s="2">
        <f t="shared" si="2"/>
        <v>2290</v>
      </c>
      <c r="K11" s="3">
        <f>STDEV(F11:G11)</f>
        <v>28.284271247461902</v>
      </c>
      <c r="L11" s="3">
        <f t="shared" si="3"/>
        <v>1.2351210151730088</v>
      </c>
      <c r="M11" s="3">
        <v>2270</v>
      </c>
      <c r="N11" s="16">
        <f t="shared" si="4"/>
        <v>4540</v>
      </c>
    </row>
    <row r="12" spans="1:14" s="7" customFormat="1" ht="23.25" customHeight="1">
      <c r="A12" s="50" t="s">
        <v>12</v>
      </c>
      <c r="B12" s="51"/>
      <c r="C12" s="51"/>
      <c r="D12" s="51"/>
      <c r="E12" s="21"/>
      <c r="F12" s="22">
        <f>E7*F7+E8*F8+E9*F9+E10*F10+E11*F11</f>
        <v>26240</v>
      </c>
      <c r="G12" s="6">
        <f>E7*G7+E8*G8+E9*G9+E10*G10+E11*G11</f>
        <v>26740</v>
      </c>
      <c r="H12" s="6"/>
      <c r="I12" s="6"/>
      <c r="J12" s="6"/>
      <c r="K12" s="6"/>
      <c r="L12" s="6"/>
      <c r="M12" s="6"/>
      <c r="N12" s="6">
        <f>N7+N8+N9+N10+N11</f>
        <v>26240</v>
      </c>
    </row>
    <row r="13" spans="1:14">
      <c r="A13" s="8"/>
      <c r="B13" s="8"/>
      <c r="C13" s="8"/>
      <c r="D13" s="8"/>
      <c r="E13" s="8"/>
      <c r="F13" s="8">
        <v>3</v>
      </c>
      <c r="G13" s="8"/>
      <c r="H13" s="8"/>
      <c r="I13" s="8"/>
      <c r="J13" s="8"/>
      <c r="K13" s="26"/>
      <c r="L13" s="8"/>
      <c r="M13" s="8"/>
      <c r="N13" s="8"/>
    </row>
    <row r="15" spans="1:14" ht="15.75">
      <c r="A15" s="8"/>
      <c r="B15" s="9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</row>
    <row r="16" spans="1:14" ht="15.75">
      <c r="B16" s="52" t="s">
        <v>31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2:7">
      <c r="B17" s="11"/>
    </row>
    <row r="18" spans="2:7" ht="15">
      <c r="B18" s="37" t="s">
        <v>32</v>
      </c>
      <c r="C18" s="37"/>
      <c r="D18" s="36"/>
      <c r="E18" s="36"/>
      <c r="F18" s="36"/>
    </row>
    <row r="23" spans="2:7">
      <c r="G23" s="4"/>
    </row>
  </sheetData>
  <mergeCells count="17">
    <mergeCell ref="B16:K16"/>
    <mergeCell ref="A2:N2"/>
    <mergeCell ref="A3:N3"/>
    <mergeCell ref="A1:N1"/>
    <mergeCell ref="D18:F18"/>
    <mergeCell ref="B18:C18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  <mergeCell ref="A12:D1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N10"/>
  <sheetViews>
    <sheetView workbookViewId="0">
      <selection activeCell="A7" sqref="A7:XFD10"/>
    </sheetView>
  </sheetViews>
  <sheetFormatPr defaultRowHeight="15"/>
  <sheetData>
    <row r="7" spans="1:14" s="1" customFormat="1" ht="15" customHeight="1">
      <c r="A7" s="8"/>
      <c r="B7" s="9" t="s">
        <v>20</v>
      </c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</row>
    <row r="8" spans="1:14" s="1" customFormat="1" ht="15" customHeight="1">
      <c r="A8" s="8"/>
      <c r="B8" s="9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</row>
    <row r="9" spans="1:14" s="1" customFormat="1" ht="15" customHeight="1">
      <c r="A9" s="8"/>
      <c r="B9" s="18" t="s">
        <v>21</v>
      </c>
      <c r="C9" s="19"/>
      <c r="D9" s="19"/>
      <c r="E9" s="19"/>
      <c r="F9" s="20"/>
      <c r="G9" s="19"/>
      <c r="H9" s="19"/>
      <c r="I9" s="19"/>
      <c r="J9" s="19"/>
      <c r="K9" s="19"/>
      <c r="L9" s="8"/>
      <c r="M9" s="8"/>
      <c r="N9" s="8"/>
    </row>
    <row r="10" spans="1:14" s="1" customFormat="1" ht="66.75" customHeight="1">
      <c r="A10" s="8"/>
      <c r="B10" s="53" t="s">
        <v>22</v>
      </c>
      <c r="C10" s="53"/>
      <c r="D10" s="53"/>
      <c r="E10" s="53"/>
      <c r="F10" s="53"/>
      <c r="G10" s="53"/>
      <c r="H10" s="53"/>
      <c r="I10" s="53"/>
      <c r="J10" s="53"/>
      <c r="K10" s="53"/>
      <c r="L10" s="8"/>
      <c r="M10" s="8"/>
      <c r="N10" s="8"/>
    </row>
  </sheetData>
  <mergeCells count="1">
    <mergeCell ref="B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2022-08-31T13:10:46Z</cp:lastPrinted>
  <dcterms:created xsi:type="dcterms:W3CDTF">2014-01-15T18:15:09Z</dcterms:created>
  <dcterms:modified xsi:type="dcterms:W3CDTF">2026-05-26T05:24:07Z</dcterms:modified>
</cp:coreProperties>
</file>