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56F2515-E034-4720-BF6A-63C37B6BB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Лист1!$A$4:$WVW$25</definedName>
    <definedName name="_xlnm.Print_Area" localSheetId="0">Лист1!$A:$S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M7" i="1" l="1"/>
  <c r="N7" i="1" s="1"/>
  <c r="O7" i="1" s="1"/>
  <c r="P7" i="1" s="1"/>
  <c r="J7" i="1"/>
  <c r="K7" i="1" s="1"/>
  <c r="L7" i="1" s="1"/>
  <c r="M6" i="1" l="1"/>
  <c r="N6" i="1" s="1"/>
  <c r="O6" i="1" s="1"/>
  <c r="P6" i="1" s="1"/>
  <c r="J6" i="1"/>
  <c r="K6" i="1" s="1"/>
  <c r="L6" i="1" s="1"/>
  <c r="S5" i="1" l="1"/>
  <c r="R5" i="1"/>
  <c r="Q5" i="1"/>
  <c r="M5" i="1" l="1"/>
  <c r="N5" i="1" s="1"/>
  <c r="O5" i="1" s="1"/>
  <c r="P5" i="1" s="1"/>
  <c r="J5" i="1"/>
  <c r="K5" i="1" s="1"/>
  <c r="L5" i="1" s="1"/>
  <c r="L9" i="1" l="1"/>
</calcChain>
</file>

<file path=xl/sharedStrings.xml><?xml version="1.0" encoding="utf-8"?>
<sst xmlns="http://schemas.openxmlformats.org/spreadsheetml/2006/main" count="35" uniqueCount="31">
  <si>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</si>
  <si>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</si>
  <si>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</si>
  <si>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</si>
  <si>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</si>
  <si>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</si>
  <si>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</si>
  <si>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</si>
  <si>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</si>
  <si>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</si>
  <si>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</si>
  <si>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</si>
  <si>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</si>
  <si>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</si>
  <si>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</si>
  <si>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</si>
  <si>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</si>
  <si>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</si>
  <si>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</si>
  <si>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</si>
  <si>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</si>
  <si>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</si>
  <si>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https://kaskadcentr.ru/fal-kapronovyj-kanat-poliamidny/tproduct/758137320-395609138861-kanat-poliamidnii-trosovoi-svivki-trehpr</t>
  </si>
  <si>
    <t>https://lpack-spb.ru/kanat-pp-3-pryadnyj-zelenyj-10mm100m</t>
  </si>
  <si>
    <t>https://farwater-vl.ru/shop/vse-dlya-katera-i-yahty/stoyanka-i-shvartovka/verevka-kanat-shvartovyj/yakornyj-kanat/kanat-kruchenyj-yakornyj-10-0-mm-sinij-2500-kg-100-m-buhta/?srsltid=AfmBOooCkBD4WxTDydTNE3lRlWrs2Z6MEK8P21gLEnkxcnucBhKK4n_X</t>
  </si>
  <si>
    <t>https://vladivostok.pulscen.ru/products/skoba_omegaobraznaya_g_p_6_5_t_tip_g_2130_dha_208048686</t>
  </si>
  <si>
    <t>https://t-lift.ru/wp-content/uploads/2024/02/Skoba-omega-s-gajkoj.pdf</t>
  </si>
  <si>
    <t>https://trailer-boat.ru/catalog/lebedki_dlya_avtomobiley_snegokhodov_i_atv/aksessuary_dlya_lebedok/shakly_i_skoby/skoba_takelazhnaya_shaklya_7_8_nagruzka_6_5_t/</t>
  </si>
  <si>
    <t>Набор метчиков и плашек по металлу 110 предметов</t>
  </si>
  <si>
    <t xml:space="preserve">Домкрат подкатной  5т </t>
  </si>
  <si>
    <t xml:space="preserve">пневмошлифмашина прямая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</si>
</sst>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arwater-vl.ru/shop/vse-dlya-katera-i-yahty/stoyanka-i-shvartovka/verevka-kanat-shvartovyj/yakornyj-kanat/kanat-kruchenyj-yakornyj-10-0-mm-sinij-2500-kg-100-m-buhta/?srsltid=AfmBOooCkBD4WxTDydTNE3lRlWrs2Z6MEK8P21gLEnkxcnucBhKK4n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pack-spb.ru/kanat-pp-3-pryadnyj-zelenyj-10mm100m" TargetMode="External"/><Relationship Id="rId1" Type="http://schemas.openxmlformats.org/officeDocument/2006/relationships/hyperlink" Target="https://kaskadcentr.ru/fal-kapronovyj-kanat-poliamidny/tproduct/758137320-395609138861-kanat-poliamidnii-trosovoi-svivki-trehpr" TargetMode="External"/><Relationship Id="rId6" Type="http://schemas.openxmlformats.org/officeDocument/2006/relationships/hyperlink" Target="https://trailer-boat.ru/catalog/lebedki_dlya_avtomobiley_snegokhodov_i_atv/aksessuary_dlya_lebedok/shakly_i_skoby/skoba_takelazhnaya_shaklya_7_8_nagruzka_6_5_t/" TargetMode="External"/><Relationship Id="rId5" Type="http://schemas.openxmlformats.org/officeDocument/2006/relationships/hyperlink" Target="https://t-lift.ru/wp-content/uploads/2024/02/Skoba-omega-s-gajkoj.pdf" TargetMode="External"/><Relationship Id="rId4" Type="http://schemas.openxmlformats.org/officeDocument/2006/relationships/hyperlink" Target="https://vladivostok.pulscen.ru/products/skoba_omegaobraznaya_g_p_6_5_t_tip_g_2130_dha_20804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"/>
  <sheetViews>
    <sheetView tabSelected="1" zoomScale="130" zoomScaleNormal="130" workbookViewId="0">
      <pane ySplit="4" topLeftCell="A5" activePane="bottomLeft" state="frozen"/>
      <selection pane="bottomLeft" activeCell="G4" sqref="G4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3" t="s">
        <v>19</v>
      </c>
      <c r="N1" s="54"/>
      <c r="O1" s="54"/>
      <c r="P1" s="54"/>
    </row>
    <row r="2" spans="1:19" ht="22.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1.25" customHeight="1" x14ac:dyDescent="0.2">
      <c r="A3" s="55" t="s">
        <v>0</v>
      </c>
      <c r="B3" s="55" t="s">
        <v>1</v>
      </c>
      <c r="C3" s="55" t="s">
        <v>2</v>
      </c>
      <c r="D3" s="55" t="s">
        <v>3</v>
      </c>
      <c r="E3" s="55"/>
      <c r="F3" s="55"/>
      <c r="G3" s="55"/>
      <c r="H3" s="55" t="s">
        <v>4</v>
      </c>
      <c r="I3" s="55"/>
      <c r="J3" s="57" t="s">
        <v>5</v>
      </c>
      <c r="K3" s="57"/>
      <c r="L3" s="57"/>
      <c r="M3" s="56" t="s">
        <v>6</v>
      </c>
      <c r="N3" s="56"/>
      <c r="O3" s="56"/>
      <c r="P3" s="56"/>
      <c r="Q3" s="17"/>
      <c r="R3" s="17"/>
      <c r="S3" s="17"/>
    </row>
    <row r="4" spans="1:19" ht="214.5" x14ac:dyDescent="0.2">
      <c r="A4" s="55"/>
      <c r="B4" s="55"/>
      <c r="C4" s="55"/>
      <c r="D4" s="55"/>
      <c r="E4" s="45" t="s">
        <v>20</v>
      </c>
      <c r="F4" s="45" t="s">
        <v>20</v>
      </c>
      <c r="G4" s="45" t="s">
        <v>20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33" customHeight="1" x14ac:dyDescent="0.2">
      <c r="A5" s="34">
        <v>1</v>
      </c>
      <c r="B5" s="38" t="s">
        <v>29</v>
      </c>
      <c r="C5" s="39" t="s">
        <v>21</v>
      </c>
      <c r="D5" s="39">
        <v>1</v>
      </c>
      <c r="E5" s="29">
        <v>17450</v>
      </c>
      <c r="F5" s="29">
        <v>14000</v>
      </c>
      <c r="G5" s="29">
        <v>14499</v>
      </c>
      <c r="H5" s="33"/>
      <c r="I5" s="33"/>
      <c r="J5" s="30">
        <f>AVERAGE(E5:G5)</f>
        <v>15316.333333333334</v>
      </c>
      <c r="K5" s="19">
        <f>SQRT(((SUM((POWER(F5-J5,2)),(POWER(G5-J5,2)),(POWER(E5-J5,2))))/(COLUMNS(E5:G5)-1)))</f>
        <v>1864.5777895634533</v>
      </c>
      <c r="L5" s="19">
        <f>K5/J5*100</f>
        <v>12.173786956604845</v>
      </c>
      <c r="M5" s="20">
        <f t="shared" ref="M5:M7" si="0">((D5/3)*(SUM(E5:G5)))</f>
        <v>15316.333333333332</v>
      </c>
      <c r="N5" s="31">
        <f t="shared" ref="N5:N7" si="1">M5/D5</f>
        <v>15316.333333333332</v>
      </c>
      <c r="O5" s="20">
        <f t="shared" ref="O5:O7" si="2">ROUNDUP(N5,2)</f>
        <v>15316.34</v>
      </c>
      <c r="P5" s="36">
        <f t="shared" ref="P5:P7" si="3">O5*D5</f>
        <v>15316.34</v>
      </c>
      <c r="Q5" s="37">
        <f>E5*D5</f>
        <v>17450</v>
      </c>
      <c r="R5" s="37">
        <f>F5*D5</f>
        <v>14000</v>
      </c>
      <c r="S5" s="37">
        <f>G5*D5</f>
        <v>14499</v>
      </c>
    </row>
    <row r="6" spans="1:19" ht="24.75" customHeight="1" x14ac:dyDescent="0.2">
      <c r="A6" s="34">
        <v>2</v>
      </c>
      <c r="B6" s="38" t="s">
        <v>28</v>
      </c>
      <c r="C6" s="39" t="s">
        <v>21</v>
      </c>
      <c r="D6" s="39">
        <v>1</v>
      </c>
      <c r="E6" s="29">
        <v>14255</v>
      </c>
      <c r="F6" s="29">
        <v>14920</v>
      </c>
      <c r="G6" s="29">
        <v>14600</v>
      </c>
      <c r="H6" s="33"/>
      <c r="I6" s="33"/>
      <c r="J6" s="30">
        <f t="shared" ref="J6:J7" si="4">AVERAGE(E6:G6)</f>
        <v>14591.666666666666</v>
      </c>
      <c r="K6" s="19">
        <f t="shared" ref="K6:K7" si="5">SQRT(((SUM((POWER(F6-J6,2)),(POWER(G6-J6,2)),(POWER(E6-J6,2))))/(COLUMNS(E6:G6)-1)))</f>
        <v>332.57831157989443</v>
      </c>
      <c r="L6" s="19">
        <f t="shared" ref="L6:L7" si="6">K6/J6*100</f>
        <v>2.2792345739341706</v>
      </c>
      <c r="M6" s="20">
        <f t="shared" si="0"/>
        <v>14591.666666666666</v>
      </c>
      <c r="N6" s="31">
        <f t="shared" si="1"/>
        <v>14591.666666666666</v>
      </c>
      <c r="O6" s="20">
        <f t="shared" si="2"/>
        <v>14591.67</v>
      </c>
      <c r="P6" s="36">
        <f t="shared" si="3"/>
        <v>14591.67</v>
      </c>
      <c r="Q6" s="37"/>
      <c r="R6" s="37"/>
      <c r="S6" s="37"/>
    </row>
    <row r="7" spans="1:19" ht="24.75" customHeight="1" x14ac:dyDescent="0.2">
      <c r="A7" s="34">
        <v>3</v>
      </c>
      <c r="B7" s="38" t="s">
        <v>30</v>
      </c>
      <c r="C7" s="39" t="s">
        <v>21</v>
      </c>
      <c r="D7" s="39">
        <v>1</v>
      </c>
      <c r="E7" s="29">
        <v>2245</v>
      </c>
      <c r="F7" s="29">
        <v>3499</v>
      </c>
      <c r="G7" s="29">
        <v>2490</v>
      </c>
      <c r="H7" s="33"/>
      <c r="I7" s="33"/>
      <c r="J7" s="30">
        <f t="shared" si="4"/>
        <v>2744.6666666666665</v>
      </c>
      <c r="K7" s="19">
        <f t="shared" si="5"/>
        <v>664.65805745009459</v>
      </c>
      <c r="L7" s="19">
        <f t="shared" si="6"/>
        <v>24.216348947659508</v>
      </c>
      <c r="M7" s="20">
        <f t="shared" si="0"/>
        <v>2744.6666666666665</v>
      </c>
      <c r="N7" s="31">
        <f t="shared" si="1"/>
        <v>2744.6666666666665</v>
      </c>
      <c r="O7" s="20">
        <f t="shared" si="2"/>
        <v>2744.67</v>
      </c>
      <c r="P7" s="36">
        <f t="shared" si="3"/>
        <v>2744.67</v>
      </c>
      <c r="Q7" s="37"/>
      <c r="R7" s="37"/>
      <c r="S7" s="37"/>
    </row>
    <row r="8" spans="1:19" ht="24.75" customHeight="1" x14ac:dyDescent="0.2">
      <c r="A8" s="34"/>
      <c r="B8" s="35"/>
      <c r="C8" s="40"/>
      <c r="D8" s="42">
        <v>3</v>
      </c>
      <c r="E8" s="32"/>
      <c r="F8" s="32"/>
      <c r="G8" s="32"/>
      <c r="H8" s="21"/>
      <c r="I8" s="21"/>
      <c r="J8" s="30"/>
      <c r="K8" s="19"/>
      <c r="L8" s="19"/>
      <c r="M8" s="20"/>
      <c r="N8" s="31"/>
      <c r="O8" s="20"/>
      <c r="P8" s="41">
        <f>SUM(P5:P7)</f>
        <v>32652.68</v>
      </c>
      <c r="Q8" s="37"/>
      <c r="R8" s="37"/>
      <c r="S8" s="37"/>
    </row>
    <row r="9" spans="1:19" ht="24.75" customHeight="1" x14ac:dyDescent="0.2">
      <c r="A9" s="18"/>
      <c r="B9" s="18"/>
      <c r="C9" s="18"/>
      <c r="D9" s="49" t="s">
        <v>16</v>
      </c>
      <c r="E9" s="50"/>
      <c r="F9" s="50"/>
      <c r="G9" s="50"/>
      <c r="H9" s="50"/>
      <c r="I9" s="50"/>
      <c r="J9" s="50"/>
      <c r="K9" s="22"/>
      <c r="L9" s="43">
        <f>P8</f>
        <v>32652.68</v>
      </c>
      <c r="M9" s="44" t="s">
        <v>17</v>
      </c>
      <c r="N9" s="24"/>
      <c r="O9" s="23"/>
      <c r="P9" s="23"/>
      <c r="Q9" s="37"/>
      <c r="R9" s="37"/>
      <c r="S9" s="37"/>
    </row>
    <row r="10" spans="1:19" ht="22.5" customHeight="1" x14ac:dyDescent="0.2">
      <c r="A10" s="25"/>
      <c r="B10" s="25"/>
      <c r="E10" s="26"/>
      <c r="I10" s="26"/>
      <c r="J10" s="27"/>
      <c r="K10" s="27"/>
      <c r="L10" s="26"/>
      <c r="P10" s="28"/>
      <c r="Q10" s="37"/>
      <c r="R10" s="37"/>
      <c r="S10" s="37"/>
    </row>
    <row r="11" spans="1:19" ht="29.25" customHeight="1" x14ac:dyDescent="0.2">
      <c r="A11" s="51"/>
      <c r="B11" s="51"/>
      <c r="C11" s="51"/>
      <c r="D11" s="5"/>
      <c r="E11" s="6"/>
      <c r="F11" s="7"/>
      <c r="G11" s="7"/>
      <c r="H11" s="7"/>
      <c r="I11" s="7"/>
      <c r="J11" s="15"/>
      <c r="K11" s="8"/>
      <c r="L11" s="7"/>
      <c r="M11" s="7"/>
      <c r="N11" s="7"/>
      <c r="O11" s="11"/>
      <c r="P11" s="13"/>
      <c r="Q11" s="37"/>
      <c r="R11" s="37"/>
      <c r="S11" s="37"/>
    </row>
    <row r="12" spans="1:19" ht="29.25" customHeight="1" x14ac:dyDescent="0.2">
      <c r="A12" s="9"/>
      <c r="B12" s="9"/>
      <c r="C12" s="9"/>
      <c r="D12" s="5"/>
      <c r="E12" s="6"/>
      <c r="F12" s="8"/>
      <c r="G12" s="8"/>
      <c r="H12" s="10"/>
      <c r="I12" s="7"/>
      <c r="J12" s="16"/>
      <c r="K12" s="7"/>
      <c r="L12" s="7"/>
      <c r="M12" s="7"/>
      <c r="N12" s="7"/>
      <c r="O12" s="11"/>
      <c r="P12" s="14"/>
      <c r="Q12" s="37"/>
      <c r="R12" s="37"/>
      <c r="S12" s="37"/>
    </row>
    <row r="13" spans="1:19" ht="29.25" customHeight="1" x14ac:dyDescent="0.25">
      <c r="A13" s="48">
        <v>1</v>
      </c>
      <c r="B13" s="46" t="s">
        <v>22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7"/>
      <c r="R13" s="37"/>
      <c r="S13" s="37"/>
    </row>
    <row r="14" spans="1:19" ht="22.5" customHeight="1" x14ac:dyDescent="0.25">
      <c r="A14" s="48"/>
      <c r="B14" s="46" t="s">
        <v>23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37"/>
      <c r="R14" s="37"/>
      <c r="S14" s="37"/>
    </row>
    <row r="15" spans="1:19" ht="22.5" customHeight="1" x14ac:dyDescent="0.25">
      <c r="A15" s="48"/>
      <c r="B15" s="46" t="s">
        <v>24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37"/>
      <c r="R15" s="37"/>
      <c r="S15" s="37"/>
    </row>
    <row r="16" spans="1:19" ht="22.5" customHeight="1" x14ac:dyDescent="0.25">
      <c r="A16" s="48">
        <v>2</v>
      </c>
      <c r="B16" s="46" t="s">
        <v>25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37"/>
      <c r="R16" s="37"/>
      <c r="S16" s="37"/>
    </row>
    <row r="17" spans="1:22" ht="22.5" customHeight="1" x14ac:dyDescent="0.25">
      <c r="A17" s="48"/>
      <c r="B17" s="46" t="s">
        <v>26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37"/>
      <c r="R17" s="37"/>
      <c r="S17" s="37"/>
    </row>
    <row r="18" spans="1:22" ht="22.5" customHeight="1" x14ac:dyDescent="0.25">
      <c r="A18" s="48"/>
      <c r="B18" s="46" t="s">
        <v>27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7"/>
      <c r="R18" s="37"/>
      <c r="S18" s="37"/>
    </row>
    <row r="19" spans="1:22" ht="22.5" customHeight="1" x14ac:dyDescent="0.25">
      <c r="A19" s="4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22.5" customHeight="1" x14ac:dyDescent="0.25">
      <c r="A20" s="48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ht="22.5" customHeight="1" x14ac:dyDescent="0.25">
      <c r="A21" s="4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ht="22.5" customHeight="1" x14ac:dyDescent="0.25">
      <c r="A22" s="4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ht="22.5" customHeight="1" x14ac:dyDescent="0.25">
      <c r="A23" s="4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ht="21.75" customHeight="1" x14ac:dyDescent="0.25">
      <c r="A24" s="4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19.5" customHeight="1" x14ac:dyDescent="0.25">
      <c r="A25" s="4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2"/>
      <c r="R25" s="12"/>
      <c r="S25" s="12"/>
    </row>
    <row r="26" spans="1:22" ht="15" x14ac:dyDescent="0.25">
      <c r="A26" s="48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2"/>
      <c r="R26" s="12"/>
      <c r="S26" s="12"/>
    </row>
    <row r="27" spans="1:22" s="7" customFormat="1" ht="15" x14ac:dyDescent="0.25">
      <c r="A27" s="4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"/>
      <c r="R27" s="12"/>
      <c r="S27" s="12"/>
    </row>
    <row r="28" spans="1:22" s="7" customFormat="1" ht="27" customHeight="1" x14ac:dyDescent="0.25">
      <c r="A28" s="48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2"/>
      <c r="R28" s="12"/>
      <c r="S28" s="12"/>
    </row>
    <row r="29" spans="1:22" ht="15" customHeight="1" x14ac:dyDescent="0.25">
      <c r="A29" s="4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4.25" customHeight="1" x14ac:dyDescent="0.25">
      <c r="A30" s="48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6.5" customHeight="1" x14ac:dyDescent="0.25">
      <c r="A31" s="4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48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4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48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48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48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48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4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4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48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4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48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48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48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48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48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48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48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48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48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48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48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48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48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48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48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4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48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48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48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48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48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48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48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48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48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48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48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48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48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48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48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48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48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48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48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48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48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48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48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48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48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48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48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48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ht="15" x14ac:dyDescent="0.25">
      <c r="A86" s="48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ht="15" x14ac:dyDescent="0.25">
      <c r="A87" s="48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2" x14ac:dyDescent="0.2">
      <c r="A88" s="48"/>
      <c r="Q88" s="47"/>
      <c r="R88" s="47"/>
      <c r="S88" s="47"/>
      <c r="T88" s="47"/>
      <c r="U88" s="47"/>
      <c r="V88" s="47"/>
    </row>
    <row r="89" spans="1:22" x14ac:dyDescent="0.2">
      <c r="A89" s="48"/>
      <c r="Q89" s="47"/>
      <c r="R89" s="47"/>
      <c r="S89" s="47"/>
      <c r="T89" s="47"/>
      <c r="U89" s="47"/>
      <c r="V89" s="47"/>
    </row>
    <row r="90" spans="1:22" x14ac:dyDescent="0.2">
      <c r="A90" s="48"/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  <row r="99" spans="17:22" x14ac:dyDescent="0.2">
      <c r="Q99" s="47"/>
      <c r="R99" s="47"/>
      <c r="S99" s="47"/>
      <c r="T99" s="47"/>
      <c r="U99" s="47"/>
      <c r="V99" s="47"/>
    </row>
    <row r="100" spans="17:22" x14ac:dyDescent="0.2">
      <c r="Q100" s="47"/>
      <c r="R100" s="47"/>
      <c r="S100" s="47"/>
      <c r="T100" s="47"/>
      <c r="U100" s="47"/>
      <c r="V100" s="47"/>
    </row>
    <row r="101" spans="17:22" x14ac:dyDescent="0.2">
      <c r="Q101" s="47"/>
      <c r="R101" s="47"/>
      <c r="S101" s="47"/>
      <c r="T101" s="47"/>
      <c r="U101" s="47"/>
      <c r="V101" s="47"/>
    </row>
    <row r="102" spans="17:22" x14ac:dyDescent="0.2">
      <c r="Q102" s="47"/>
      <c r="R102" s="47"/>
      <c r="S102" s="47"/>
      <c r="T102" s="47"/>
      <c r="U102" s="47"/>
      <c r="V102" s="47"/>
    </row>
    <row r="103" spans="17:22" x14ac:dyDescent="0.2">
      <c r="Q103" s="47"/>
      <c r="R103" s="47"/>
      <c r="S103" s="47"/>
      <c r="T103" s="47"/>
      <c r="U103" s="47"/>
      <c r="V103" s="47"/>
    </row>
  </sheetData>
  <autoFilter ref="A4:WVW25" xr:uid="{00000000-0009-0000-0000-000000000000}"/>
  <mergeCells count="38">
    <mergeCell ref="A67:A69"/>
    <mergeCell ref="A85:A87"/>
    <mergeCell ref="A88:A90"/>
    <mergeCell ref="A70:A72"/>
    <mergeCell ref="A73:A75"/>
    <mergeCell ref="A76:A78"/>
    <mergeCell ref="A79:A81"/>
    <mergeCell ref="A82:A84"/>
    <mergeCell ref="A40:A42"/>
    <mergeCell ref="A43:A45"/>
    <mergeCell ref="A46:A48"/>
    <mergeCell ref="A49:A51"/>
    <mergeCell ref="A25:A27"/>
    <mergeCell ref="A28:A30"/>
    <mergeCell ref="A31:A33"/>
    <mergeCell ref="A34:A36"/>
    <mergeCell ref="A37:A39"/>
    <mergeCell ref="A52:A54"/>
    <mergeCell ref="A55:A57"/>
    <mergeCell ref="A58:A60"/>
    <mergeCell ref="A61:A63"/>
    <mergeCell ref="A64:A66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3:A15"/>
    <mergeCell ref="A16:A18"/>
    <mergeCell ref="A19:A21"/>
    <mergeCell ref="A22:A24"/>
    <mergeCell ref="D9:J9"/>
    <mergeCell ref="A11:C11"/>
  </mergeCells>
  <hyperlinks>
    <hyperlink ref="B13" r:id="rId1" xr:uid="{00000000-0004-0000-0000-000000000000}"/>
    <hyperlink ref="B14" r:id="rId2" xr:uid="{00000000-0004-0000-0000-000001000000}"/>
    <hyperlink ref="B15" r:id="rId3" xr:uid="{00000000-0004-0000-0000-000002000000}"/>
    <hyperlink ref="B16" r:id="rId4" xr:uid="{00000000-0004-0000-0000-000003000000}"/>
    <hyperlink ref="B17" r:id="rId5" xr:uid="{00000000-0004-0000-0000-000004000000}"/>
    <hyperlink ref="B18" r:id="rId6" xr:uid="{00000000-0004-0000-0000-000005000000}"/>
  </hyperlinks>
  <pageMargins left="0.16" right="0.16" top="0.17" bottom="0.17" header="0.16" footer="0.18"/>
  <pageSetup paperSize="9" scale="32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2026-05-21T23:44:13Z</dcterms:modified>
</cp:coreProperties>
</file>