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Лист1!$A$1:$AF$24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<sst xmlns="http://schemas.openxmlformats.org/spreadsheetml/2006/main" count="103" uniqueCount="71">
  <si>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</si>
  <si>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</si>
  <si>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</si>
  <si>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</si>
  <si>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</si>
  <si>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</si>
  <si>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</si>
  <si>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</si>
  <si>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</si>
  <si>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Характеристики товара</t>
  </si>
  <si>
    <t xml:space="preserve">Единица измерения</t>
  </si>
  <si>
    <t xml:space="preserve">Кол-во</t>
  </si>
  <si>
    <t xml:space="preserve">Поставщик 1 (вх № 08/9332вн-1 от 24.04.2026)</t>
  </si>
  <si>
    <t xml:space="preserve">Поставщик 2 (вх № 08/9332вн-2 от 24.04.2026)</t>
  </si>
  <si>
    <t xml:space="preserve">Поставщик 3 (вх № 08/9332вн-3 от 24.04.2026)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</si>
  <si>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</si>
  <si>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</si>
  <si>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</si>
  <si>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</si>
  <si>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</si>
  <si>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</si>
  <si>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</si>
  <si>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</si>
  <si>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</si>
  <si>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</si>
  <si>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</si>
  <si>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</si>
  <si>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</si>
  <si>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</si>
  <si>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</si>
  <si>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</si>
  <si>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</si>
  <si>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</si>
  <si>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</si>
  <si>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</si>
  <si>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</si>
  <si>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</si>
  <si>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</si>
  <si>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Белизна</t>
  </si>
  <si>
    <t xml:space="preserve">20.41.32.119</t>
  </si>
  <si>
    <t xml:space="preserve">Фасовка в полиэтиленой бутылке, объем 1 литр.</t>
  </si>
  <si>
    <t xml:space="preserve">шт</t>
  </si>
  <si>
    <t xml:space="preserve">Универсальное моющее средство </t>
  </si>
  <si>
    <r>
      <rPr>
        <sz val="9"/>
        <color rgb="FF000000"/>
        <rFont val="Tempora LGC Uni"/>
        <family val="0"/>
        <charset val="128"/>
      </rPr>
      <t xml:space="preserve">Наличие ароматической отдушки: Да;
</t>
    </r>
    <r>
      <rPr>
        <sz val="9"/>
        <rFont val="Tempora LGC Uni"/>
        <family val="0"/>
        <charset val="128"/>
      </rPr>
      <t xml:space="preserve">Назначение: Для мытья пола и различных поверхностей;
Средство концентрированное: Да;
Форма выпуска: Гель;
Объем емкости: 1 Литр; кубический дециметр;</t>
    </r>
  </si>
  <si>
    <t xml:space="preserve">Чистящее средство </t>
  </si>
  <si>
    <t xml:space="preserve">20.41.44.190</t>
  </si>
  <si>
    <t xml:space="preserve">Форма выпуска – порошок;
Назначение – универсальное;
Объем – не менее 500 гр</t>
  </si>
  <si>
    <t xml:space="preserve">Перчатки резиновые М</t>
  </si>
  <si>
    <t xml:space="preserve">22.19.60.114</t>
  </si>
  <si>
    <r>
      <rPr>
        <sz val="9"/>
        <color rgb="FF000000"/>
        <rFont val="Tempora LGC Uni"/>
        <family val="0"/>
        <charset val="128"/>
      </rPr>
      <t xml:space="preserve">Размер: М;
</t>
    </r>
    <r>
      <rPr>
        <sz val="9"/>
        <rFont val="Tempora LGC Uni"/>
        <family val="0"/>
        <charset val="128"/>
      </rPr>
      <t xml:space="preserve">Для одноразового использования: Нет;
Хозяйственного назначения: Да;
Тип рабочей поверхности: Рифленая;
Вид материала: Резина;</t>
    </r>
  </si>
  <si>
    <t xml:space="preserve">пара</t>
  </si>
  <si>
    <t xml:space="preserve">Перчатки резиновые L</t>
  </si>
  <si>
    <r>
      <rPr>
        <sz val="9"/>
        <color rgb="FF000000"/>
        <rFont val="Tempora LGC Uni"/>
        <family val="0"/>
        <charset val="128"/>
      </rPr>
      <t xml:space="preserve">Размер: </t>
    </r>
    <r>
      <rPr>
        <sz val="10"/>
        <color rgb="FF000000"/>
        <rFont val="Times New Roman"/>
        <family val="1"/>
        <charset val="1"/>
      </rPr>
      <t xml:space="preserve">L</t>
    </r>
    <r>
      <rPr>
        <sz val="9"/>
        <color rgb="FF000000"/>
        <rFont val="Tempora LGC Uni"/>
        <family val="0"/>
        <charset val="128"/>
      </rPr>
      <t xml:space="preserve">;
</t>
    </r>
    <r>
      <rPr>
        <sz val="9"/>
        <rFont val="Tempora LGC Uni"/>
        <family val="0"/>
        <charset val="128"/>
      </rPr>
      <t xml:space="preserve">Для одноразового использования: Нет;
Хозяйственного назначения: Да;
Тип рабочей поверхности: Рифленая;
Вид материала: Резина;</t>
    </r>
  </si>
  <si>
    <t xml:space="preserve">Тряпка для пола</t>
  </si>
  <si>
    <t xml:space="preserve">13.92.29.110</t>
  </si>
  <si>
    <r>
      <rPr>
        <sz val="9"/>
        <color rgb="FF000000"/>
        <rFont val="Tempora LGC Uni"/>
        <family val="0"/>
        <charset val="128"/>
      </rPr>
      <t xml:space="preserve">Вид материала: Микрофибра;
</t>
    </r>
    <r>
      <rPr>
        <sz val="9"/>
        <rFont val="Tempora LGC Uni"/>
        <family val="0"/>
        <charset val="128"/>
      </rPr>
      <t xml:space="preserve">Назначение: Для мытья пола;
Ширина изделия: 60 Сантиметр;
Длина изделия: 70 Сантиметр;</t>
    </r>
  </si>
  <si>
    <t xml:space="preserve">Мыло туалетное</t>
  </si>
  <si>
    <t xml:space="preserve">20.41.31.119</t>
  </si>
  <si>
    <r>
      <rPr>
        <sz val="9"/>
        <color rgb="FF000000"/>
        <rFont val="Tempora LGC Uni"/>
        <family val="0"/>
        <charset val="128"/>
      </rPr>
      <t xml:space="preserve">Марка мыла: Нейтральное (Н);
</t>
    </r>
    <r>
      <rPr>
        <sz val="9"/>
        <rFont val="Tempora LGC Uni"/>
        <family val="0"/>
        <charset val="128"/>
      </rPr>
      <t xml:space="preserve">Масса нетто: 90 Грамм;
Наличие антибактериального компонента: Нет;
Наличие ароматической отдушки: Да;
Фасовка: в индивидуальной упаковке;</t>
    </r>
  </si>
  <si>
    <t xml:space="preserve">Туалетная бумага (без втулки)</t>
  </si>
  <si>
    <t xml:space="preserve">17.22.11.110</t>
  </si>
  <si>
    <t xml:space="preserve">Форма выпуска: Рулон;
Тип бумаги туалетной: Однослойная;
Плотность слоя, г/м2: 35 ;
Длина намотки рулона: 40 Метр;</t>
  </si>
  <si>
    <t xml:space="preserve">Мешки для мусора 30 л.</t>
  </si>
  <si>
    <t xml:space="preserve">22.22.11.190</t>
  </si>
  <si>
    <r>
      <rPr>
        <sz val="9"/>
        <color rgb="FF000000"/>
        <rFont val="Tempora LGC Uni"/>
        <family val="0"/>
        <charset val="128"/>
      </rPr>
      <t xml:space="preserve">Вид материала: Полиэтилен;
</t>
    </r>
    <r>
      <rPr>
        <sz val="9"/>
        <rFont val="Tempora LGC Uni"/>
        <family val="0"/>
        <charset val="128"/>
      </rPr>
      <t xml:space="preserve">Назначение: Мусорный;
Объем мешка для мусора: 30 Литр; кубический дециметр;
Количество в рулоне: 20 Штука;</t>
    </r>
  </si>
  <si>
    <t xml:space="preserve">рулон</t>
  </si>
  <si>
    <t xml:space="preserve">Мешки для мусора 60 л.</t>
  </si>
  <si>
    <r>
      <rPr>
        <sz val="9"/>
        <color rgb="FF000000"/>
        <rFont val="Tempora LGC Uni"/>
        <family val="0"/>
        <charset val="128"/>
      </rPr>
      <t xml:space="preserve">Вид материала: Полиэтилен;
</t>
    </r>
    <r>
      <rPr>
        <sz val="9"/>
        <rFont val="Tempora LGC Uni"/>
        <family val="0"/>
        <charset val="128"/>
      </rPr>
      <t xml:space="preserve">Объем мешка для мусора: 60 Литр; кубический дециметр;
Назначение: Мусорный;
Количество в рулоне: 20 Штука;</t>
    </r>
  </si>
  <si>
    <t xml:space="preserve">Мешки для мусора 120 л.</t>
  </si>
  <si>
    <r>
      <rPr>
        <sz val="9"/>
        <color rgb="FF000000"/>
        <rFont val="Tempora LGC Uni"/>
        <family val="0"/>
        <charset val="128"/>
      </rPr>
      <t xml:space="preserve">Объем мешка для мусора: 120 Литр; кубический дециметр;
</t>
    </r>
    <r>
      <rPr>
        <sz val="9"/>
        <rFont val="Tempora LGC Uni"/>
        <family val="0"/>
        <charset val="128"/>
      </rPr>
      <t xml:space="preserve">Вид материала: Полиэтилен;
Количество в рулоне: 20 Штука;
Назначение: Мусорный;</t>
    </r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</si>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</sst>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6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empora LGC Uni"/>
      <family val="0"/>
      <charset val="128"/>
    </font>
    <font>
      <sz val="9"/>
      <name val="Tempora LGC Uni"/>
      <family val="0"/>
      <charset val="128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3</xdr:col>
      <xdr:colOff>33120</xdr:colOff>
      <xdr:row>7</xdr:row>
      <xdr:rowOff>795960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297880"/>
          <a:ext cx="1715400" cy="61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32</xdr:col>
      <xdr:colOff>219240</xdr:colOff>
      <xdr:row>9</xdr:row>
      <xdr:rowOff>85680</xdr:rowOff>
    </xdr:from>
    <xdr:to>
      <xdr:col>33</xdr:col>
      <xdr:colOff>315000</xdr:colOff>
      <xdr:row>9</xdr:row>
      <xdr:rowOff>608040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9415160" y="4249440"/>
          <a:ext cx="1394640" cy="522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123840</xdr:colOff>
      <xdr:row>9</xdr:row>
      <xdr:rowOff>76320</xdr:rowOff>
    </xdr:from>
    <xdr:to>
      <xdr:col>29</xdr:col>
      <xdr:colOff>1194120</xdr:colOff>
      <xdr:row>9</xdr:row>
      <xdr:rowOff>596160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4677920" y="4240080"/>
          <a:ext cx="1070280" cy="519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181080</xdr:colOff>
      <xdr:row>9</xdr:row>
      <xdr:rowOff>152280</xdr:rowOff>
    </xdr:from>
    <xdr:to>
      <xdr:col>31</xdr:col>
      <xdr:colOff>307800</xdr:colOff>
      <xdr:row>9</xdr:row>
      <xdr:rowOff>602640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6356600" y="4316040"/>
          <a:ext cx="1194120" cy="450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6"/>
  <sheetViews>
    <sheetView showFormulas="false" showGridLines="true" showRowColHeaders="true" showZeros="true" rightToLeft="false" tabSelected="true" showOutlineSymbols="true" defaultGridColor="true" view="pageBreakPreview" topLeftCell="A16" colorId="64" zoomScale="110" zoomScaleNormal="100" zoomScalePageLayoutView="110" workbookViewId="0">
      <selection pane="topLeft" activeCell="E21" activeCellId="0" sqref="E21"/>
    </sheetView>
  </sheetViews>
  <sheetFormatPr defaultColWidth="9.00390625" defaultRowHeight="13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.26"/>
    <col collapsed="false" customWidth="true" hidden="false" outlineLevel="0" max="4" min="4" style="1" width="16.31"/>
    <col collapsed="false" customWidth="true" hidden="false" outlineLevel="0" max="5" min="5" style="1" width="25.79"/>
    <col collapsed="false" customWidth="true" hidden="false" outlineLevel="0" max="6" min="6" style="1" width="17"/>
    <col collapsed="false" customWidth="true" hidden="false" outlineLevel="0" max="7" min="7" style="2" width="8.86"/>
    <col collapsed="false" customWidth="true" hidden="false" outlineLevel="0" max="10" min="8" style="3" width="22"/>
    <col collapsed="false" customWidth="true" hidden="true" outlineLevel="0" max="27" min="11" style="3" width="22"/>
    <col collapsed="false" customWidth="true" hidden="false" outlineLevel="0" max="28" min="28" style="3" width="22"/>
    <col collapsed="false" customWidth="true" hidden="false" outlineLevel="0" max="29" min="29" style="3" width="20.57"/>
    <col collapsed="false" customWidth="true" hidden="false" outlineLevel="0" max="30" min="30" style="3" width="23"/>
    <col collapsed="false" customWidth="true" hidden="false" outlineLevel="0" max="31" min="31" style="3" width="15.14"/>
    <col collapsed="false" customWidth="true" hidden="false" outlineLevel="0" max="32" min="32" style="1" width="27.71"/>
    <col collapsed="false" customWidth="true" hidden="false" outlineLevel="0" max="33" min="33" style="1" width="18.42"/>
    <col collapsed="false" customWidth="true" hidden="false" outlineLevel="0" max="1027" min="34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5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customFormat="false" ht="13.8" hidden="false" customHeight="false" outlineLevel="0" collapsed="false">
      <c r="A5" s="4"/>
      <c r="B5" s="4"/>
      <c r="C5" s="4"/>
      <c r="D5" s="4"/>
      <c r="E5" s="4"/>
      <c r="F5" s="4"/>
      <c r="G5" s="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1"/>
      <c r="AD5" s="12"/>
      <c r="AE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7" t="s">
        <v>9</v>
      </c>
      <c r="F9" s="13" t="s">
        <v>10</v>
      </c>
      <c r="G9" s="18" t="s">
        <v>11</v>
      </c>
      <c r="H9" s="19" t="s">
        <v>12</v>
      </c>
      <c r="I9" s="20" t="s">
        <v>13</v>
      </c>
      <c r="J9" s="20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9" t="s">
        <v>31</v>
      </c>
      <c r="AB9" s="17" t="s">
        <v>32</v>
      </c>
      <c r="AC9" s="21" t="s">
        <v>33</v>
      </c>
      <c r="AD9" s="21" t="s">
        <v>34</v>
      </c>
      <c r="AE9" s="17" t="s">
        <v>35</v>
      </c>
      <c r="AF9" s="22" t="s">
        <v>36</v>
      </c>
    </row>
    <row r="10" customFormat="false" ht="51" hidden="false" customHeight="true" outlineLevel="0" collapsed="false">
      <c r="A10" s="13"/>
      <c r="B10" s="13"/>
      <c r="C10" s="13"/>
      <c r="D10" s="17"/>
      <c r="E10" s="17"/>
      <c r="F10" s="13"/>
      <c r="G10" s="18"/>
      <c r="H10" s="19" t="s">
        <v>37</v>
      </c>
      <c r="I10" s="19" t="s">
        <v>37</v>
      </c>
      <c r="J10" s="19" t="s">
        <v>37</v>
      </c>
      <c r="K10" s="19" t="s">
        <v>37</v>
      </c>
      <c r="L10" s="19" t="s">
        <v>37</v>
      </c>
      <c r="M10" s="19" t="s">
        <v>37</v>
      </c>
      <c r="N10" s="19" t="s">
        <v>37</v>
      </c>
      <c r="O10" s="19" t="s">
        <v>37</v>
      </c>
      <c r="P10" s="19" t="s">
        <v>37</v>
      </c>
      <c r="Q10" s="19" t="s">
        <v>37</v>
      </c>
      <c r="R10" s="19" t="s">
        <v>37</v>
      </c>
      <c r="S10" s="19" t="s">
        <v>37</v>
      </c>
      <c r="T10" s="19" t="s">
        <v>37</v>
      </c>
      <c r="U10" s="19" t="s">
        <v>37</v>
      </c>
      <c r="V10" s="19" t="s">
        <v>37</v>
      </c>
      <c r="W10" s="19" t="s">
        <v>37</v>
      </c>
      <c r="X10" s="19" t="s">
        <v>37</v>
      </c>
      <c r="Y10" s="19" t="s">
        <v>37</v>
      </c>
      <c r="Z10" s="19" t="s">
        <v>37</v>
      </c>
      <c r="AA10" s="19" t="s">
        <v>37</v>
      </c>
      <c r="AB10" s="17"/>
      <c r="AC10" s="23"/>
      <c r="AD10" s="23"/>
      <c r="AE10" s="17"/>
      <c r="AF10" s="24"/>
    </row>
    <row r="11" customFormat="false" ht="40.7" hidden="false" customHeight="true" outlineLevel="0" collapsed="false">
      <c r="A11" s="13" t="n">
        <v>1</v>
      </c>
      <c r="B11" s="13" t="s">
        <v>38</v>
      </c>
      <c r="C11" s="13"/>
      <c r="D11" s="17" t="s">
        <v>39</v>
      </c>
      <c r="E11" s="17" t="s">
        <v>40</v>
      </c>
      <c r="F11" s="13" t="s">
        <v>41</v>
      </c>
      <c r="G11" s="18" t="n">
        <v>80</v>
      </c>
      <c r="H11" s="19" t="n">
        <v>45</v>
      </c>
      <c r="I11" s="19" t="n">
        <v>50</v>
      </c>
      <c r="J11" s="19" t="n">
        <v>50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 t="n">
        <f aca="false">(SUM(H11:J11)/3)</f>
        <v>48.3333333333333</v>
      </c>
      <c r="AC11" s="19" t="n">
        <f aca="false">STDEV(H11:J11)</f>
        <v>2.88675134594813</v>
      </c>
      <c r="AD11" s="25" t="n">
        <f aca="false">AC11/AB11*100%</f>
        <v>0.0597258899161682</v>
      </c>
      <c r="AE11" s="26" t="n">
        <f aca="false">MROUND(AB11,0.01)</f>
        <v>48.33</v>
      </c>
      <c r="AF11" s="19" t="n">
        <f aca="false">AE11*G11</f>
        <v>3866.4</v>
      </c>
    </row>
    <row r="12" customFormat="false" ht="88.85" hidden="false" customHeight="true" outlineLevel="0" collapsed="false">
      <c r="A12" s="13" t="n">
        <v>2</v>
      </c>
      <c r="B12" s="13" t="s">
        <v>42</v>
      </c>
      <c r="C12" s="13"/>
      <c r="D12" s="17" t="s">
        <v>39</v>
      </c>
      <c r="E12" s="27" t="s">
        <v>43</v>
      </c>
      <c r="F12" s="13" t="s">
        <v>41</v>
      </c>
      <c r="G12" s="18" t="n">
        <v>150</v>
      </c>
      <c r="H12" s="19" t="n">
        <v>140</v>
      </c>
      <c r="I12" s="19" t="n">
        <v>160</v>
      </c>
      <c r="J12" s="19" t="n">
        <v>160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 t="n">
        <f aca="false">(SUM(H12:J12)/3)</f>
        <v>153.333333333333</v>
      </c>
      <c r="AC12" s="19" t="n">
        <f aca="false">STDEV(H12:J12)</f>
        <v>11.5470053837925</v>
      </c>
      <c r="AD12" s="25" t="n">
        <f aca="false">AC12/AB12*100%</f>
        <v>0.0753065568508207</v>
      </c>
      <c r="AE12" s="26" t="n">
        <f aca="false">MROUND(AB12,0.01)</f>
        <v>153.33</v>
      </c>
      <c r="AF12" s="19" t="n">
        <f aca="false">AE12*G12</f>
        <v>22999.5</v>
      </c>
    </row>
    <row r="13" customFormat="false" ht="40" hidden="false" customHeight="true" outlineLevel="0" collapsed="false">
      <c r="A13" s="13" t="n">
        <v>3</v>
      </c>
      <c r="B13" s="13" t="s">
        <v>44</v>
      </c>
      <c r="C13" s="13"/>
      <c r="D13" s="17" t="s">
        <v>45</v>
      </c>
      <c r="E13" s="27" t="s">
        <v>46</v>
      </c>
      <c r="F13" s="13" t="s">
        <v>41</v>
      </c>
      <c r="G13" s="18" t="n">
        <v>120</v>
      </c>
      <c r="H13" s="19" t="n">
        <v>45</v>
      </c>
      <c r="I13" s="19" t="n">
        <v>45</v>
      </c>
      <c r="J13" s="19" t="n">
        <v>45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 t="n">
        <f aca="false">(SUM(H13:J13)/3)</f>
        <v>45</v>
      </c>
      <c r="AC13" s="19" t="n">
        <f aca="false">STDEV(H13:J13)</f>
        <v>0</v>
      </c>
      <c r="AD13" s="25" t="n">
        <f aca="false">AC13/AB13*100%</f>
        <v>0</v>
      </c>
      <c r="AE13" s="26" t="n">
        <f aca="false">MROUND(AB13,0.01)</f>
        <v>45</v>
      </c>
      <c r="AF13" s="19" t="n">
        <f aca="false">AE13*G13</f>
        <v>5400</v>
      </c>
    </row>
    <row r="14" customFormat="false" ht="78.65" hidden="false" customHeight="true" outlineLevel="0" collapsed="false">
      <c r="A14" s="13" t="n">
        <v>4</v>
      </c>
      <c r="B14" s="13" t="s">
        <v>47</v>
      </c>
      <c r="C14" s="13"/>
      <c r="D14" s="17" t="s">
        <v>48</v>
      </c>
      <c r="E14" s="27" t="s">
        <v>49</v>
      </c>
      <c r="F14" s="13" t="s">
        <v>50</v>
      </c>
      <c r="G14" s="18" t="n">
        <v>250</v>
      </c>
      <c r="H14" s="19" t="n">
        <v>35</v>
      </c>
      <c r="I14" s="19" t="n">
        <v>35</v>
      </c>
      <c r="J14" s="19" t="n">
        <v>35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 t="n">
        <f aca="false">(SUM(H14:J14)/3)</f>
        <v>35</v>
      </c>
      <c r="AC14" s="19" t="n">
        <f aca="false">STDEV(H14:J14)</f>
        <v>0</v>
      </c>
      <c r="AD14" s="25" t="n">
        <f aca="false">AC14/AB14*100%</f>
        <v>0</v>
      </c>
      <c r="AE14" s="26" t="n">
        <f aca="false">MROUND(AB14,0.01)</f>
        <v>35</v>
      </c>
      <c r="AF14" s="19" t="n">
        <f aca="false">AE14*G14</f>
        <v>8750</v>
      </c>
    </row>
    <row r="15" customFormat="false" ht="75.95" hidden="false" customHeight="true" outlineLevel="0" collapsed="false">
      <c r="A15" s="13" t="n">
        <v>5</v>
      </c>
      <c r="B15" s="13" t="s">
        <v>51</v>
      </c>
      <c r="C15" s="13"/>
      <c r="D15" s="17" t="s">
        <v>48</v>
      </c>
      <c r="E15" s="27" t="s">
        <v>52</v>
      </c>
      <c r="F15" s="13" t="s">
        <v>50</v>
      </c>
      <c r="G15" s="18" t="n">
        <v>200</v>
      </c>
      <c r="H15" s="19" t="n">
        <v>35</v>
      </c>
      <c r="I15" s="19" t="n">
        <v>35</v>
      </c>
      <c r="J15" s="19" t="n">
        <v>35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 t="n">
        <f aca="false">(SUM(H15:J15)/3)</f>
        <v>35</v>
      </c>
      <c r="AC15" s="19" t="n">
        <f aca="false">STDEV(H15:J15)</f>
        <v>0</v>
      </c>
      <c r="AD15" s="25" t="n">
        <f aca="false">AC15/AB15*100%</f>
        <v>0</v>
      </c>
      <c r="AE15" s="26" t="n">
        <f aca="false">MROUND(AB15,0.01)</f>
        <v>35</v>
      </c>
      <c r="AF15" s="19" t="n">
        <f aca="false">AE15*G15</f>
        <v>7000</v>
      </c>
    </row>
    <row r="16" customFormat="false" ht="47.45" hidden="false" customHeight="true" outlineLevel="0" collapsed="false">
      <c r="A16" s="13" t="n">
        <v>6</v>
      </c>
      <c r="B16" s="13" t="s">
        <v>53</v>
      </c>
      <c r="C16" s="13"/>
      <c r="D16" s="17" t="s">
        <v>54</v>
      </c>
      <c r="E16" s="27" t="s">
        <v>55</v>
      </c>
      <c r="F16" s="13" t="s">
        <v>41</v>
      </c>
      <c r="G16" s="18" t="n">
        <v>150</v>
      </c>
      <c r="H16" s="19" t="n">
        <v>150</v>
      </c>
      <c r="I16" s="19" t="n">
        <v>150</v>
      </c>
      <c r="J16" s="19" t="n">
        <v>150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 t="n">
        <f aca="false">(SUM(H16:J16)/3)</f>
        <v>150</v>
      </c>
      <c r="AC16" s="19" t="n">
        <f aca="false">STDEV(H16:J16)</f>
        <v>0</v>
      </c>
      <c r="AD16" s="25" t="n">
        <f aca="false">AC16/AB16*100%</f>
        <v>0</v>
      </c>
      <c r="AE16" s="26" t="n">
        <f aca="false">MROUND(AB16,0.01)</f>
        <v>150</v>
      </c>
      <c r="AF16" s="19" t="n">
        <f aca="false">AE16*G16</f>
        <v>22500</v>
      </c>
    </row>
    <row r="17" customFormat="false" ht="83.4" hidden="false" customHeight="true" outlineLevel="0" collapsed="false">
      <c r="A17" s="13" t="n">
        <v>7</v>
      </c>
      <c r="B17" s="13" t="s">
        <v>56</v>
      </c>
      <c r="C17" s="13"/>
      <c r="D17" s="17" t="s">
        <v>57</v>
      </c>
      <c r="E17" s="27" t="s">
        <v>58</v>
      </c>
      <c r="F17" s="13" t="s">
        <v>41</v>
      </c>
      <c r="G17" s="18" t="n">
        <v>450</v>
      </c>
      <c r="H17" s="19" t="n">
        <v>20</v>
      </c>
      <c r="I17" s="19" t="n">
        <v>20</v>
      </c>
      <c r="J17" s="19" t="n">
        <v>20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 t="n">
        <f aca="false">(SUM(H17:J17)/3)</f>
        <v>20</v>
      </c>
      <c r="AC17" s="19" t="n">
        <f aca="false">STDEV(H17:J17)</f>
        <v>0</v>
      </c>
      <c r="AD17" s="25" t="n">
        <f aca="false">AC17/AB17*100%</f>
        <v>0</v>
      </c>
      <c r="AE17" s="26" t="n">
        <f aca="false">MROUND(AB17,0.01)</f>
        <v>20</v>
      </c>
      <c r="AF17" s="19" t="n">
        <f aca="false">AE17*G17</f>
        <v>9000</v>
      </c>
    </row>
    <row r="18" customFormat="false" ht="61.05" hidden="false" customHeight="true" outlineLevel="0" collapsed="false">
      <c r="A18" s="13" t="n">
        <v>8</v>
      </c>
      <c r="B18" s="13" t="s">
        <v>59</v>
      </c>
      <c r="C18" s="13"/>
      <c r="D18" s="17" t="s">
        <v>60</v>
      </c>
      <c r="E18" s="28" t="s">
        <v>61</v>
      </c>
      <c r="F18" s="13" t="s">
        <v>41</v>
      </c>
      <c r="G18" s="18" t="n">
        <v>2500</v>
      </c>
      <c r="H18" s="19" t="n">
        <v>15</v>
      </c>
      <c r="I18" s="19" t="n">
        <v>15</v>
      </c>
      <c r="J18" s="19" t="n">
        <v>15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 t="n">
        <f aca="false">(SUM(H18:J18)/3)</f>
        <v>15</v>
      </c>
      <c r="AC18" s="19" t="n">
        <f aca="false">STDEV(H18:J18)</f>
        <v>0</v>
      </c>
      <c r="AD18" s="25" t="n">
        <f aca="false">AC18/AB18*100%</f>
        <v>0</v>
      </c>
      <c r="AE18" s="26" t="n">
        <f aca="false">MROUND(AB18,0.01)</f>
        <v>15</v>
      </c>
      <c r="AF18" s="19" t="n">
        <f aca="false">AE18*G18</f>
        <v>37500</v>
      </c>
    </row>
    <row r="19" customFormat="false" ht="59" hidden="false" customHeight="true" outlineLevel="0" collapsed="false">
      <c r="A19" s="13" t="n">
        <v>9</v>
      </c>
      <c r="B19" s="29" t="s">
        <v>62</v>
      </c>
      <c r="C19" s="29"/>
      <c r="D19" s="17" t="s">
        <v>63</v>
      </c>
      <c r="E19" s="27" t="s">
        <v>64</v>
      </c>
      <c r="F19" s="13" t="s">
        <v>65</v>
      </c>
      <c r="G19" s="18" t="n">
        <v>200</v>
      </c>
      <c r="H19" s="19" t="n">
        <v>40</v>
      </c>
      <c r="I19" s="19" t="n">
        <v>40</v>
      </c>
      <c r="J19" s="19" t="n">
        <v>40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 t="n">
        <f aca="false">(SUM(H19:J19)/3)</f>
        <v>40</v>
      </c>
      <c r="AC19" s="19" t="n">
        <f aca="false">STDEV(H19:J19)</f>
        <v>0</v>
      </c>
      <c r="AD19" s="25" t="n">
        <f aca="false">AC19/AB19*100%</f>
        <v>0</v>
      </c>
      <c r="AE19" s="26" t="n">
        <f aca="false">MROUND(AB19,0.01)</f>
        <v>40</v>
      </c>
      <c r="AF19" s="19" t="n">
        <f aca="false">AE19*G19</f>
        <v>8000</v>
      </c>
    </row>
    <row r="20" customFormat="false" ht="57.65" hidden="false" customHeight="true" outlineLevel="0" collapsed="false">
      <c r="A20" s="13" t="n">
        <v>10</v>
      </c>
      <c r="B20" s="29" t="s">
        <v>66</v>
      </c>
      <c r="C20" s="29"/>
      <c r="D20" s="17" t="s">
        <v>63</v>
      </c>
      <c r="E20" s="27" t="s">
        <v>67</v>
      </c>
      <c r="F20" s="13" t="s">
        <v>65</v>
      </c>
      <c r="G20" s="18" t="n">
        <v>200</v>
      </c>
      <c r="H20" s="19" t="n">
        <v>70</v>
      </c>
      <c r="I20" s="19" t="n">
        <v>70</v>
      </c>
      <c r="J20" s="19" t="n">
        <v>70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 t="n">
        <f aca="false">(SUM(H20:J20)/3)</f>
        <v>70</v>
      </c>
      <c r="AC20" s="19" t="n">
        <f aca="false">STDEV(H20:J20)</f>
        <v>0</v>
      </c>
      <c r="AD20" s="25" t="n">
        <f aca="false">AC20/AB20*100%</f>
        <v>0</v>
      </c>
      <c r="AE20" s="26" t="n">
        <f aca="false">MROUND(AB20,0.01)</f>
        <v>70</v>
      </c>
      <c r="AF20" s="19" t="n">
        <f aca="false">AE20*G20</f>
        <v>14000</v>
      </c>
    </row>
    <row r="21" customFormat="false" ht="63.05" hidden="false" customHeight="true" outlineLevel="0" collapsed="false">
      <c r="A21" s="13" t="n">
        <v>11</v>
      </c>
      <c r="B21" s="29" t="s">
        <v>68</v>
      </c>
      <c r="C21" s="29"/>
      <c r="D21" s="17" t="s">
        <v>63</v>
      </c>
      <c r="E21" s="27" t="s">
        <v>69</v>
      </c>
      <c r="F21" s="13" t="s">
        <v>65</v>
      </c>
      <c r="G21" s="18" t="n">
        <v>200</v>
      </c>
      <c r="H21" s="19" t="n">
        <v>140</v>
      </c>
      <c r="I21" s="19" t="n">
        <v>140</v>
      </c>
      <c r="J21" s="19" t="n">
        <v>140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 t="n">
        <f aca="false">(SUM(H21:J21)/3)</f>
        <v>140</v>
      </c>
      <c r="AC21" s="19" t="n">
        <f aca="false">STDEV(H21:J21)</f>
        <v>0</v>
      </c>
      <c r="AD21" s="25" t="n">
        <f aca="false">AC21/AB21*100%</f>
        <v>0</v>
      </c>
      <c r="AE21" s="26" t="n">
        <f aca="false">MROUND(AB21,0.01)</f>
        <v>140</v>
      </c>
      <c r="AF21" s="19" t="n">
        <f aca="false">AE21*G21</f>
        <v>28000</v>
      </c>
    </row>
    <row r="22" customFormat="false" ht="15" hidden="false" customHeight="true" outlineLevel="0" collapsed="false">
      <c r="A22" s="30" t="s">
        <v>70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19" t="n">
        <f aca="false">SUM(AF11:AF21)</f>
        <v>167015.9</v>
      </c>
    </row>
    <row r="23" customFormat="false" ht="15" hidden="false" customHeight="true" outlineLevel="0" collapsed="false">
      <c r="A23" s="31"/>
      <c r="B23" s="32"/>
      <c r="C23" s="32"/>
      <c r="D23" s="32"/>
      <c r="E23" s="32"/>
      <c r="F23" s="32"/>
      <c r="G23" s="33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4"/>
    </row>
    <row r="24" customFormat="false" ht="13.8" hidden="false" customHeight="false" outlineLevel="0" collapsed="false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</row>
    <row r="25" customFormat="false" ht="15" hidden="false" customHeight="false" outlineLevel="0" collapsed="false">
      <c r="A25" s="36"/>
      <c r="B25" s="36"/>
      <c r="C25" s="36"/>
      <c r="D25" s="36"/>
      <c r="E25" s="36"/>
      <c r="F25" s="35"/>
      <c r="G25" s="37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customFormat="false" ht="15" hidden="false" customHeight="false" outlineLevel="0" collapsed="false">
      <c r="A26" s="39" t="s">
        <v>0</v>
      </c>
    </row>
  </sheetData>
  <mergeCells count="27">
    <mergeCell ref="A3:AF3"/>
    <mergeCell ref="A4:AF4"/>
    <mergeCell ref="A6:B6"/>
    <mergeCell ref="C6:AF6"/>
    <mergeCell ref="A7:AF7"/>
    <mergeCell ref="A8:AF8"/>
    <mergeCell ref="A9:A10"/>
    <mergeCell ref="B9:C10"/>
    <mergeCell ref="D9:D10"/>
    <mergeCell ref="E9:E10"/>
    <mergeCell ref="F9:F10"/>
    <mergeCell ref="G9:G10"/>
    <mergeCell ref="AB9:AB10"/>
    <mergeCell ref="AE9:AE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AE22"/>
    <mergeCell ref="A24:AF2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2026-08-21T13:06:46Z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