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10995"/>
  </bookViews>
  <sheets>
    <sheet name="Метод сопоставления цен" sheetId="7" r:id="rId1"/>
  </sheets>
  <calcPr calcId="145621"/>
</workbook>
</file>

<file path=xl/calcChain.xml><?xml version="1.0" encoding="utf-8"?>
<calcChain xmlns="http://schemas.openxmlformats.org/spreadsheetml/2006/main">
  <c r="K8" i="7" l="1"/>
  <c r="L8" i="7" s="1"/>
  <c r="M8" i="7" s="1"/>
  <c r="H8" i="7"/>
  <c r="I8" i="7" s="1"/>
  <c r="J8" i="7" s="1"/>
  <c r="H7" i="7" l="1"/>
  <c r="I7" i="7" s="1"/>
  <c r="J7" i="7" s="1"/>
  <c r="K7" i="7"/>
  <c r="L7" i="7" s="1"/>
  <c r="M7" i="7" s="1"/>
  <c r="M9" i="7" l="1"/>
</calcChain>
</file>

<file path=xl/sharedStrings.xml><?xml version="1.0" encoding="utf-8"?>
<sst xmlns="http://schemas.openxmlformats.org/spreadsheetml/2006/main" count="28" uniqueCount="27">
  <si>
    <t>Кол-во</t>
  </si>
  <si>
    <t>Цена за единицу изм. (руб.)</t>
  </si>
  <si>
    <r>
      <t xml:space="preserve">коэффициент вариации цен V (%)           </t>
    </r>
    <r>
      <rPr>
        <i/>
        <sz val="10"/>
        <color indexed="8"/>
        <rFont val="Times New Roman"/>
        <family val="1"/>
        <charset val="204"/>
      </rPr>
      <t xml:space="preserve">         (не должен превышать 33%)</t>
    </r>
  </si>
  <si>
    <t>Среднее квадратичное отклонение</t>
  </si>
  <si>
    <t xml:space="preserve">Средняя арифметическая цена за единицу     &lt;ц&gt; </t>
  </si>
  <si>
    <t>Ед. изм</t>
  </si>
  <si>
    <t>№</t>
  </si>
  <si>
    <t>Наименование товара, работ, услуг</t>
  </si>
  <si>
    <t>* В соответствии со ст. 22 Федерального закона от 05.04.2013 г. № 44-ФЗ, Приказом Минэкономразвития России от 02.10.2013 N 567 "Об утверждении Методических рекомендаций по применению методов определения начальной (максимальной) цены контракта, цены контракта, заключаемого с единственным поставщиком (подрядчиком, исполнителем)"</t>
  </si>
  <si>
    <t xml:space="preserve">Начальная (максимальная) цена контракта определена и обоснована заказчиком посредством применения  метода сопоставимых рыночных цен (анализа рынка)  </t>
  </si>
  <si>
    <t>Ценовая информация (руб./ед.изм.)</t>
  </si>
  <si>
    <t>Расчет Н(М)ЦК по формуле                             v - количество (объем) закупаемого товара (работы, услуги);
n - количество значений, используемых в расчете;
i - номер источника ценовой информации;
     - цена единицы</t>
  </si>
  <si>
    <t>Округленное значение стоимости, в руб.</t>
  </si>
  <si>
    <t>Итого</t>
  </si>
  <si>
    <t>Однородность совокупности значений выявленных цен, используемых в расчете НМЦК</t>
  </si>
  <si>
    <t>НМЦК, определяемая методом сопоставимых рыночных цен (анализа рынка)</t>
  </si>
  <si>
    <t xml:space="preserve">ОБОСНОВАНИЕ НАЧАЛЬНОЙ (МАКСИМАЛЬНОЙ) ЦЕНЫ КОНТРАКТА  </t>
  </si>
  <si>
    <t>Приложение № 1</t>
  </si>
  <si>
    <t>Начальная (максимальная) цена контракта расcчитана с использованием метода сопоставления рыночных цен.  НМЦК составила (рублей):</t>
  </si>
  <si>
    <t xml:space="preserve">Расчет составил вед.специалист ОЗиМТС                              </t>
  </si>
  <si>
    <t>Е.Е. Панина</t>
  </si>
  <si>
    <t>упак</t>
  </si>
  <si>
    <t>Коммерческое предложение№ С-07-1214 от 21.07.2026(Источник №1)</t>
  </si>
  <si>
    <t>Коммерческое предложение № МБ-1171-26 от 21.07.2026 (Источник №2)</t>
  </si>
  <si>
    <t>Коммерческое предложение№ 936 от 21.07.2026 (Источник №3)</t>
  </si>
  <si>
    <t>флакон культуральный (75 см2,
вентилируемая крышка с фильтром, ПС, стер.,
SPL) РУ №ФСЗ 2009/04712 от 03.07.2025. уп.100шт.</t>
  </si>
  <si>
    <t>чашка Петри культуральная (90х20
мм, стер., ПС, SPL) РУ №ФСЗ 2009/04712 от
03.07.2025. уп. 200шт.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</si>
</sst>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000"/>
  </numFmts>
  <fonts count="14" x14ac:knownFonts="1">
    <font>
      <sz val="10"/>
      <name val="Arial Cyr"/>
      <charset val="204"/>
    </font>
    <font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i/>
      <sz val="10"/>
      <color indexed="8"/>
      <name val="Times New Roman"/>
      <family val="1"/>
      <charset val="204"/>
    </font>
    <font>
      <sz val="10"/>
      <color indexed="8"/>
      <name val="Times New Roman"/>
      <family val="1"/>
      <charset val="204"/>
    </font>
    <font>
      <b/>
      <sz val="12"/>
      <color indexed="8"/>
      <name val="Times New Roman"/>
      <family val="1"/>
      <charset val="204"/>
    </font>
    <font>
      <b/>
      <sz val="10"/>
      <color indexed="8"/>
      <name val="Times New Roman"/>
      <family val="1"/>
      <charset val="204"/>
    </font>
    <font>
      <sz val="14"/>
      <color indexed="8"/>
      <name val="Times New Roman"/>
      <family val="1"/>
      <charset val="204"/>
    </font>
    <font>
      <sz val="12"/>
      <name val="Times New Roman"/>
      <family val="1"/>
      <charset val="204"/>
    </font>
    <font>
      <sz val="11"/>
      <color theme="1"/>
      <name val="Calibri"/>
      <family val="2"/>
      <charset val="204"/>
      <scheme val="minor"/>
    </font>
    <font>
      <sz val="12"/>
      <color rgb="FF000000"/>
      <name val="Times New Roman"/>
      <family val="1"/>
      <charset val="204"/>
    </font>
    <font>
      <b/>
      <sz val="12"/>
      <color rgb="FF000000"/>
      <name val="Times New Roman"/>
      <family val="1"/>
      <charset val="204"/>
    </font>
    <font>
      <i/>
      <sz val="14"/>
      <color indexed="8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2" tint="-9.9978637043366805E-2"/>
        <bgColor indexed="64"/>
      </patternFill>
    </fill>
    <fill>
      <patternFill patternType="solid">
        <fgColor theme="2"/>
        <bgColor indexed="64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2">
    <xf numFmtId="0" fontId="0" fillId="0" borderId="0"/>
    <xf numFmtId="0" fontId="10" fillId="0" borderId="0"/>
  </cellStyleXfs>
  <cellXfs count="50">
    <xf numFmtId="0" fontId="0" fillId="0" borderId="0" xfId="0"/>
    <xf numFmtId="0" fontId="5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horizontal="center" wrapText="1"/>
    </xf>
    <xf numFmtId="0" fontId="5" fillId="0" borderId="0" xfId="1" applyFont="1" applyAlignment="1">
      <alignment horizontal="left" vertical="top"/>
    </xf>
    <xf numFmtId="0" fontId="5" fillId="0" borderId="0" xfId="1" applyFont="1" applyAlignment="1">
      <alignment vertical="top"/>
    </xf>
    <xf numFmtId="0" fontId="5" fillId="0" borderId="0" xfId="1" applyFont="1" applyAlignment="1">
      <alignment vertical="top" wrapText="1"/>
    </xf>
    <xf numFmtId="2" fontId="6" fillId="0" borderId="0" xfId="1" applyNumberFormat="1" applyFont="1" applyBorder="1" applyAlignment="1">
      <alignment horizontal="center" vertical="center"/>
    </xf>
    <xf numFmtId="0" fontId="2" fillId="0" borderId="0" xfId="1" applyFont="1" applyFill="1" applyBorder="1" applyAlignment="1">
      <alignment horizontal="center" vertical="center" wrapText="1"/>
    </xf>
    <xf numFmtId="4" fontId="3" fillId="0" borderId="0" xfId="1" applyNumberFormat="1" applyFont="1"/>
    <xf numFmtId="0" fontId="3" fillId="0" borderId="0" xfId="1" applyFont="1" applyAlignment="1">
      <alignment horizontal="center"/>
    </xf>
    <xf numFmtId="0" fontId="1" fillId="0" borderId="0" xfId="1" applyFont="1" applyAlignment="1">
      <alignment horizontal="center"/>
    </xf>
    <xf numFmtId="0" fontId="5" fillId="0" borderId="0" xfId="1" applyFont="1" applyAlignment="1">
      <alignment horizontal="center"/>
    </xf>
    <xf numFmtId="0" fontId="3" fillId="0" borderId="1" xfId="1" applyFont="1" applyBorder="1" applyAlignment="1">
      <alignment horizontal="center" vertical="top" wrapText="1"/>
    </xf>
    <xf numFmtId="4" fontId="9" fillId="0" borderId="1" xfId="1" applyNumberFormat="1" applyFont="1" applyBorder="1" applyAlignment="1">
      <alignment horizontal="center" vertical="center"/>
    </xf>
    <xf numFmtId="0" fontId="3" fillId="0" borderId="1" xfId="1" applyFont="1" applyBorder="1" applyAlignment="1">
      <alignment horizontal="center" vertical="center" textRotation="90" wrapText="1"/>
    </xf>
    <xf numFmtId="0" fontId="3" fillId="0" borderId="1" xfId="1" applyFont="1" applyFill="1" applyBorder="1" applyAlignment="1">
      <alignment horizontal="center" vertical="top" wrapText="1"/>
    </xf>
    <xf numFmtId="0" fontId="2" fillId="0" borderId="1" xfId="1" applyFont="1" applyFill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 wrapText="1"/>
    </xf>
    <xf numFmtId="4" fontId="1" fillId="0" borderId="1" xfId="1" applyNumberFormat="1" applyFont="1" applyBorder="1" applyAlignment="1">
      <alignment horizontal="center" vertical="center"/>
    </xf>
    <xf numFmtId="0" fontId="11" fillId="2" borderId="1" xfId="0" applyFont="1" applyFill="1" applyBorder="1" applyAlignment="1">
      <alignment vertical="center" wrapText="1"/>
    </xf>
    <xf numFmtId="4" fontId="6" fillId="2" borderId="1" xfId="1" applyNumberFormat="1" applyFont="1" applyFill="1" applyBorder="1" applyAlignment="1" applyProtection="1">
      <alignment horizontal="center" vertical="center"/>
    </xf>
    <xf numFmtId="0" fontId="11" fillId="0" borderId="0" xfId="0" applyFont="1" applyBorder="1" applyAlignment="1">
      <alignment vertical="center" wrapText="1"/>
    </xf>
    <xf numFmtId="0" fontId="11" fillId="0" borderId="0" xfId="0" applyFont="1" applyBorder="1" applyAlignment="1">
      <alignment horizontal="right" vertical="center" wrapText="1"/>
    </xf>
    <xf numFmtId="164" fontId="1" fillId="0" borderId="0" xfId="1" applyNumberFormat="1" applyFont="1" applyBorder="1" applyAlignment="1">
      <alignment horizontal="center" vertical="center" wrapText="1"/>
    </xf>
    <xf numFmtId="2" fontId="1" fillId="0" borderId="0" xfId="1" applyNumberFormat="1" applyFont="1" applyBorder="1" applyAlignment="1">
      <alignment horizontal="center" vertical="center"/>
    </xf>
    <xf numFmtId="2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 wrapText="1"/>
    </xf>
    <xf numFmtId="4" fontId="1" fillId="0" borderId="0" xfId="1" applyNumberFormat="1" applyFont="1" applyBorder="1" applyAlignment="1">
      <alignment horizontal="center" vertical="center"/>
    </xf>
    <xf numFmtId="0" fontId="1" fillId="0" borderId="0" xfId="1" applyFont="1" applyAlignment="1">
      <alignment horizontal="left"/>
    </xf>
    <xf numFmtId="0" fontId="9" fillId="0" borderId="1" xfId="0" applyFont="1" applyFill="1" applyBorder="1" applyAlignment="1">
      <alignment horizontal="center" vertical="center"/>
    </xf>
    <xf numFmtId="4" fontId="9" fillId="0" borderId="1" xfId="0" applyNumberFormat="1" applyFont="1" applyFill="1" applyBorder="1" applyAlignment="1">
      <alignment horizontal="center" vertical="center"/>
    </xf>
    <xf numFmtId="4" fontId="11" fillId="0" borderId="1" xfId="0" applyNumberFormat="1" applyFont="1" applyFill="1" applyBorder="1" applyAlignment="1">
      <alignment horizontal="center" vertical="center" wrapText="1"/>
    </xf>
    <xf numFmtId="0" fontId="9" fillId="0" borderId="1" xfId="0" applyFont="1" applyBorder="1" applyAlignment="1">
      <alignment horizontal="justify" vertical="center" wrapText="1"/>
    </xf>
    <xf numFmtId="0" fontId="13" fillId="0" borderId="0" xfId="1" applyFont="1" applyAlignment="1">
      <alignment horizontal="right" wrapText="1"/>
    </xf>
    <xf numFmtId="0" fontId="8" fillId="0" borderId="0" xfId="1" applyFont="1" applyAlignment="1">
      <alignment horizontal="right" wrapText="1"/>
    </xf>
    <xf numFmtId="0" fontId="12" fillId="3" borderId="1" xfId="0" applyFont="1" applyFill="1" applyBorder="1" applyAlignment="1">
      <alignment horizontal="left" vertical="center" wrapText="1"/>
    </xf>
    <xf numFmtId="0" fontId="2" fillId="0" borderId="0" xfId="1" applyFont="1" applyAlignment="1">
      <alignment horizontal="center" vertical="center" wrapText="1"/>
    </xf>
    <xf numFmtId="0" fontId="7" fillId="0" borderId="0" xfId="1" applyFont="1" applyAlignment="1">
      <alignment horizontal="center" vertical="center" wrapText="1"/>
    </xf>
    <xf numFmtId="0" fontId="3" fillId="0" borderId="0" xfId="1" applyFont="1" applyFill="1" applyAlignment="1">
      <alignment horizontal="left" vertical="top" wrapText="1"/>
    </xf>
    <xf numFmtId="0" fontId="5" fillId="0" borderId="0" xfId="1" applyFont="1" applyFill="1" applyAlignment="1">
      <alignment horizontal="left" vertical="top" wrapText="1"/>
    </xf>
    <xf numFmtId="2" fontId="3" fillId="0" borderId="1" xfId="1" applyNumberFormat="1" applyFont="1" applyFill="1" applyBorder="1" applyAlignment="1">
      <alignment horizontal="center" vertical="top" wrapText="1"/>
    </xf>
    <xf numFmtId="0" fontId="3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3" fillId="0" borderId="1" xfId="1" applyFont="1" applyBorder="1" applyAlignment="1">
      <alignment horizontal="center" vertical="top" wrapText="1"/>
    </xf>
    <xf numFmtId="0" fontId="3" fillId="0" borderId="1" xfId="1" applyFont="1" applyBorder="1" applyAlignment="1">
      <alignment horizontal="center" vertical="center" wrapText="1"/>
    </xf>
    <xf numFmtId="0" fontId="11" fillId="2" borderId="1" xfId="0" applyFont="1" applyFill="1" applyBorder="1" applyAlignment="1">
      <alignment horizontal="center" vertical="center" wrapText="1"/>
    </xf>
    <xf numFmtId="0" fontId="6" fillId="0" borderId="0" xfId="1" applyFont="1" applyBorder="1" applyAlignment="1">
      <alignment horizontal="center" vertical="top" wrapText="1"/>
    </xf>
    <xf numFmtId="2" fontId="1" fillId="2" borderId="1" xfId="1" applyNumberFormat="1" applyFont="1" applyFill="1" applyBorder="1" applyAlignment="1">
      <alignment horizontal="center" vertical="center" wrapText="1"/>
    </xf>
    <xf numFmtId="0" fontId="3" fillId="0" borderId="1" xfId="1" applyFont="1" applyFill="1" applyBorder="1" applyAlignment="1">
      <alignment horizontal="center" vertical="center" textRotation="90" wrapText="1"/>
    </xf>
  </cellXfs>
  <cellStyles count="2">
    <cellStyle name="Обычный" xfId="0" builtinId="0"/>
    <cellStyle name="Обычный 2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wmf"/><Relationship Id="rId4" Type="http://schemas.openxmlformats.org/officeDocument/2006/relationships/image" Target="../media/image4.w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9</xdr:col>
      <xdr:colOff>19050</xdr:colOff>
      <xdr:row>4</xdr:row>
      <xdr:rowOff>1257300</xdr:rowOff>
    </xdr:from>
    <xdr:to>
      <xdr:col>10</xdr:col>
      <xdr:colOff>0</xdr:colOff>
      <xdr:row>4</xdr:row>
      <xdr:rowOff>1628775</xdr:rowOff>
    </xdr:to>
    <xdr:pic>
      <xdr:nvPicPr>
        <xdr:cNvPr id="5048" name="Picture 1"/>
        <xdr:cNvPicPr>
          <a:picLocks noChangeAspect="1" noChangeArrowheads="1"/>
        </xdr:cNvPicPr>
      </xdr:nvPicPr>
      <xdr:blipFill>
        <a:blip xmlns:r="http://schemas.openxmlformats.org/officeDocument/2006/relationships" r:embed="rId1"/>
        <a:srcRect/>
        <a:stretch>
          <a:fillRect/>
        </a:stretch>
      </xdr:blipFill>
      <xdr:spPr bwMode="auto">
        <a:xfrm>
          <a:off x="8858250" y="2505075"/>
          <a:ext cx="838200" cy="37147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8</xdr:col>
      <xdr:colOff>19050</xdr:colOff>
      <xdr:row>4</xdr:row>
      <xdr:rowOff>923925</xdr:rowOff>
    </xdr:from>
    <xdr:to>
      <xdr:col>8</xdr:col>
      <xdr:colOff>723900</xdr:colOff>
      <xdr:row>4</xdr:row>
      <xdr:rowOff>1352550</xdr:rowOff>
    </xdr:to>
    <xdr:pic>
      <xdr:nvPicPr>
        <xdr:cNvPr id="5049" name="Picture 2"/>
        <xdr:cNvPicPr>
          <a:picLocks noChangeAspect="1" noChangeArrowheads="1"/>
        </xdr:cNvPicPr>
      </xdr:nvPicPr>
      <xdr:blipFill>
        <a:blip xmlns:r="http://schemas.openxmlformats.org/officeDocument/2006/relationships" r:embed="rId2"/>
        <a:srcRect/>
        <a:stretch>
          <a:fillRect/>
        </a:stretch>
      </xdr:blipFill>
      <xdr:spPr bwMode="auto">
        <a:xfrm>
          <a:off x="8048625" y="2171700"/>
          <a:ext cx="704850" cy="4286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28575</xdr:colOff>
      <xdr:row>4</xdr:row>
      <xdr:rowOff>2286000</xdr:rowOff>
    </xdr:from>
    <xdr:to>
      <xdr:col>11</xdr:col>
      <xdr:colOff>9525</xdr:colOff>
      <xdr:row>4</xdr:row>
      <xdr:rowOff>2647950</xdr:rowOff>
    </xdr:to>
    <xdr:pic>
      <xdr:nvPicPr>
        <xdr:cNvPr id="5050" name="Picture 5"/>
        <xdr:cNvPicPr>
          <a:picLocks noChangeAspect="1" noChangeArrowheads="1"/>
        </xdr:cNvPicPr>
      </xdr:nvPicPr>
      <xdr:blipFill>
        <a:blip xmlns:r="http://schemas.openxmlformats.org/officeDocument/2006/relationships" r:embed="rId3"/>
        <a:srcRect/>
        <a:stretch>
          <a:fillRect/>
        </a:stretch>
      </xdr:blipFill>
      <xdr:spPr bwMode="auto">
        <a:xfrm>
          <a:off x="9725025" y="3533775"/>
          <a:ext cx="1228725" cy="361950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  <xdr:twoCellAnchor>
    <xdr:from>
      <xdr:col>10</xdr:col>
      <xdr:colOff>152400</xdr:colOff>
      <xdr:row>4</xdr:row>
      <xdr:rowOff>2066925</xdr:rowOff>
    </xdr:from>
    <xdr:to>
      <xdr:col>10</xdr:col>
      <xdr:colOff>304800</xdr:colOff>
      <xdr:row>4</xdr:row>
      <xdr:rowOff>2305050</xdr:rowOff>
    </xdr:to>
    <xdr:pic>
      <xdr:nvPicPr>
        <xdr:cNvPr id="5051" name="Picture 6"/>
        <xdr:cNvPicPr>
          <a:picLocks noChangeAspect="1" noChangeArrowheads="1"/>
        </xdr:cNvPicPr>
      </xdr:nvPicPr>
      <xdr:blipFill>
        <a:blip xmlns:r="http://schemas.openxmlformats.org/officeDocument/2006/relationships" r:embed="rId4"/>
        <a:srcRect/>
        <a:stretch>
          <a:fillRect/>
        </a:stretch>
      </xdr:blipFill>
      <xdr:spPr bwMode="auto">
        <a:xfrm>
          <a:off x="9848850" y="3314700"/>
          <a:ext cx="152400" cy="238125"/>
        </a:xfrm>
        <a:prstGeom prst="rect">
          <a:avLst/>
        </a:prstGeom>
        <a:noFill/>
        <a:ln w="9525">
          <a:noFill/>
          <a:miter lim="800000"/>
          <a:headEnd/>
          <a:tailEnd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O13"/>
  <sheetViews>
    <sheetView tabSelected="1" zoomScale="75" zoomScaleNormal="75" workbookViewId="0">
      <selection activeCell="C9" sqref="C9:J9"/>
    </sheetView>
  </sheetViews>
  <sheetFormatPr defaultColWidth="9.140625" defaultRowHeight="12.75" x14ac:dyDescent="0.2"/>
  <cols>
    <col min="1" max="1" width="3.140625" style="1" customWidth="1"/>
    <col min="2" max="2" width="50" style="1" customWidth="1"/>
    <col min="3" max="3" width="8.7109375" style="1" customWidth="1"/>
    <col min="4" max="4" width="7.28515625" style="1" customWidth="1"/>
    <col min="5" max="5" width="12.85546875" style="1" customWidth="1"/>
    <col min="6" max="6" width="13.28515625" style="1" bestFit="1" customWidth="1"/>
    <col min="7" max="7" width="14.5703125" style="1" customWidth="1"/>
    <col min="8" max="8" width="16.28515625" style="1" customWidth="1"/>
    <col min="9" max="9" width="12.140625" style="1" customWidth="1"/>
    <col min="10" max="10" width="12.85546875" style="1" customWidth="1"/>
    <col min="11" max="11" width="18.7109375" style="1" customWidth="1"/>
    <col min="12" max="12" width="14.140625" style="1" customWidth="1"/>
    <col min="13" max="13" width="19" style="1" customWidth="1"/>
    <col min="14" max="16384" width="9.140625" style="1"/>
  </cols>
  <sheetData>
    <row r="1" spans="1:15" ht="24.75" customHeight="1" x14ac:dyDescent="0.3">
      <c r="H1" s="34" t="s">
        <v>17</v>
      </c>
      <c r="I1" s="35"/>
      <c r="J1" s="35"/>
      <c r="K1" s="35"/>
      <c r="L1" s="35"/>
      <c r="M1" s="35"/>
    </row>
    <row r="2" spans="1:15" s="3" customFormat="1" ht="24" customHeight="1" x14ac:dyDescent="0.2">
      <c r="A2" s="37" t="s">
        <v>16</v>
      </c>
      <c r="B2" s="38"/>
      <c r="C2" s="38"/>
      <c r="D2" s="38"/>
      <c r="E2" s="38"/>
      <c r="F2" s="38"/>
      <c r="G2" s="38"/>
      <c r="H2" s="38"/>
      <c r="I2" s="38"/>
      <c r="J2" s="38"/>
      <c r="K2" s="38"/>
    </row>
    <row r="3" spans="1:15" s="4" customFormat="1" ht="20.25" customHeight="1" x14ac:dyDescent="0.2">
      <c r="A3" s="43" t="s">
        <v>9</v>
      </c>
      <c r="B3" s="43"/>
      <c r="C3" s="43"/>
      <c r="D3" s="43"/>
      <c r="E3" s="43"/>
      <c r="F3" s="43"/>
      <c r="G3" s="43"/>
      <c r="H3" s="43"/>
      <c r="I3" s="43"/>
      <c r="J3" s="43"/>
      <c r="K3" s="43"/>
      <c r="L3" s="43"/>
      <c r="M3" s="43"/>
    </row>
    <row r="4" spans="1:15" ht="29.25" customHeight="1" x14ac:dyDescent="0.2">
      <c r="A4" s="42" t="s">
        <v>6</v>
      </c>
      <c r="B4" s="42" t="s">
        <v>7</v>
      </c>
      <c r="C4" s="42" t="s">
        <v>5</v>
      </c>
      <c r="D4" s="42" t="s">
        <v>0</v>
      </c>
      <c r="E4" s="45" t="s">
        <v>10</v>
      </c>
      <c r="F4" s="45"/>
      <c r="G4" s="45"/>
      <c r="H4" s="41" t="s">
        <v>14</v>
      </c>
      <c r="I4" s="41"/>
      <c r="J4" s="41"/>
      <c r="K4" s="44" t="s">
        <v>15</v>
      </c>
      <c r="L4" s="44"/>
      <c r="M4" s="49" t="s">
        <v>12</v>
      </c>
    </row>
    <row r="5" spans="1:15" ht="219.75" customHeight="1" x14ac:dyDescent="0.2">
      <c r="A5" s="42"/>
      <c r="B5" s="42"/>
      <c r="C5" s="42"/>
      <c r="D5" s="42"/>
      <c r="E5" s="15" t="s">
        <v>22</v>
      </c>
      <c r="F5" s="15" t="s">
        <v>23</v>
      </c>
      <c r="G5" s="15" t="s">
        <v>24</v>
      </c>
      <c r="H5" s="13" t="s">
        <v>4</v>
      </c>
      <c r="I5" s="13" t="s">
        <v>3</v>
      </c>
      <c r="J5" s="16" t="s">
        <v>2</v>
      </c>
      <c r="K5" s="13" t="s">
        <v>11</v>
      </c>
      <c r="L5" s="13" t="s">
        <v>1</v>
      </c>
      <c r="M5" s="49"/>
    </row>
    <row r="6" spans="1:15" ht="19.899999999999999" customHeight="1" x14ac:dyDescent="0.2">
      <c r="A6" s="36"/>
      <c r="B6" s="36"/>
      <c r="C6" s="36"/>
      <c r="D6" s="36"/>
      <c r="E6" s="36"/>
      <c r="F6" s="36"/>
      <c r="G6" s="36"/>
      <c r="H6" s="36"/>
      <c r="I6" s="36"/>
      <c r="J6" s="36"/>
      <c r="K6" s="36"/>
      <c r="L6" s="36"/>
      <c r="M6" s="36"/>
    </row>
    <row r="7" spans="1:15" ht="63" x14ac:dyDescent="0.2">
      <c r="A7" s="17">
        <v>1</v>
      </c>
      <c r="B7" s="33" t="s">
        <v>25</v>
      </c>
      <c r="C7" s="30" t="s">
        <v>21</v>
      </c>
      <c r="D7" s="17">
        <v>1</v>
      </c>
      <c r="E7" s="31">
        <v>9934.14</v>
      </c>
      <c r="F7" s="31">
        <v>10802.69</v>
      </c>
      <c r="G7" s="32">
        <v>11237.12</v>
      </c>
      <c r="H7" s="18">
        <f t="shared" ref="H7" si="0">(E7+F7+G7)/3</f>
        <v>10657.983333333335</v>
      </c>
      <c r="I7" s="19">
        <f t="shared" ref="I7" si="1">SQRT(((SUM((POWER(G7-H7,2)),(POWER(F7-H7,2)),(POWER(E7-H7,2)))/(COLUMNS(E7:G7)-1))))</f>
        <v>663.4336701082741</v>
      </c>
      <c r="J7" s="14">
        <f t="shared" ref="J7" si="2">I7/H7*100</f>
        <v>6.2247579993238933</v>
      </c>
      <c r="K7" s="18">
        <f t="shared" ref="K7" si="3">((D7/3)*(SUM(E7:G7)))</f>
        <v>10657.983333333334</v>
      </c>
      <c r="L7" s="18">
        <f t="shared" ref="L7" si="4">ROUND((K7/D7),2)</f>
        <v>10657.98</v>
      </c>
      <c r="M7" s="19">
        <f>ROUND(D7*L7,2)</f>
        <v>10657.98</v>
      </c>
    </row>
    <row r="8" spans="1:15" ht="47.25" x14ac:dyDescent="0.2">
      <c r="A8" s="17">
        <v>2</v>
      </c>
      <c r="B8" s="33" t="s">
        <v>26</v>
      </c>
      <c r="C8" s="30" t="s">
        <v>21</v>
      </c>
      <c r="D8" s="17">
        <v>15</v>
      </c>
      <c r="E8" s="31">
        <v>5718.97</v>
      </c>
      <c r="F8" s="31">
        <v>6218.99</v>
      </c>
      <c r="G8" s="32">
        <v>6469.09</v>
      </c>
      <c r="H8" s="18">
        <f t="shared" ref="H8" si="5">(E8+F8+G8)/3</f>
        <v>6135.6833333333334</v>
      </c>
      <c r="I8" s="19">
        <f t="shared" ref="I8" si="6">SQRT(((SUM((POWER(G8-H8,2)),(POWER(F8-H8,2)),(POWER(E8-H8,2)))/(COLUMNS(E8:G8)-1))))</f>
        <v>381.93586390038479</v>
      </c>
      <c r="J8" s="14">
        <f t="shared" ref="J8" si="7">I8/H8*100</f>
        <v>6.224830115098043</v>
      </c>
      <c r="K8" s="18">
        <f t="shared" ref="K8" si="8">((D8/3)*(SUM(E8:G8)))</f>
        <v>92035.25</v>
      </c>
      <c r="L8" s="18">
        <f t="shared" ref="L8" si="9">ROUND((K8/D8),2)</f>
        <v>6135.68</v>
      </c>
      <c r="M8" s="19">
        <f t="shared" ref="M8" si="10">ROUND(D8*L8,2)</f>
        <v>92035.199999999997</v>
      </c>
    </row>
    <row r="9" spans="1:15" ht="63" x14ac:dyDescent="0.2">
      <c r="A9" s="17"/>
      <c r="B9" s="20" t="s">
        <v>18</v>
      </c>
      <c r="C9" s="46"/>
      <c r="D9" s="46"/>
      <c r="E9" s="46"/>
      <c r="F9" s="46"/>
      <c r="G9" s="46"/>
      <c r="H9" s="46"/>
      <c r="I9" s="46"/>
      <c r="J9" s="46"/>
      <c r="K9" s="48" t="s">
        <v>13</v>
      </c>
      <c r="L9" s="48"/>
      <c r="M9" s="21">
        <f>SUM(M7:M8)</f>
        <v>102693.18</v>
      </c>
      <c r="O9" s="9"/>
    </row>
    <row r="10" spans="1:15" ht="19.899999999999999" customHeight="1" x14ac:dyDescent="0.2">
      <c r="A10" s="8"/>
      <c r="B10" s="22"/>
      <c r="C10" s="23"/>
      <c r="D10" s="23"/>
      <c r="E10" s="23"/>
      <c r="F10" s="23"/>
      <c r="G10" s="23"/>
      <c r="H10" s="24"/>
      <c r="I10" s="25"/>
      <c r="J10" s="25"/>
      <c r="K10" s="26"/>
      <c r="L10" s="27"/>
      <c r="M10" s="28"/>
    </row>
    <row r="11" spans="1:15" s="2" customFormat="1" ht="41.45" hidden="1" customHeight="1" x14ac:dyDescent="0.2">
      <c r="A11" s="47"/>
      <c r="B11" s="47"/>
      <c r="C11" s="47"/>
      <c r="D11" s="47"/>
      <c r="E11" s="47"/>
      <c r="F11" s="47"/>
      <c r="G11" s="47"/>
      <c r="H11" s="47"/>
      <c r="I11" s="47"/>
      <c r="J11" s="47"/>
      <c r="K11" s="47"/>
      <c r="L11" s="47"/>
      <c r="M11" s="7"/>
    </row>
    <row r="12" spans="1:15" s="5" customFormat="1" ht="42" customHeight="1" x14ac:dyDescent="0.2">
      <c r="A12" s="39" t="s">
        <v>8</v>
      </c>
      <c r="B12" s="40"/>
      <c r="C12" s="40"/>
      <c r="D12" s="40"/>
      <c r="E12" s="40"/>
      <c r="F12" s="40"/>
      <c r="G12" s="40"/>
      <c r="H12" s="40"/>
      <c r="I12" s="40"/>
      <c r="J12" s="40"/>
      <c r="K12" s="40"/>
      <c r="L12" s="6"/>
    </row>
    <row r="13" spans="1:15" s="12" customFormat="1" ht="15.75" x14ac:dyDescent="0.25">
      <c r="B13" s="29" t="s">
        <v>19</v>
      </c>
      <c r="C13" s="10"/>
      <c r="D13" s="11"/>
      <c r="F13" s="11"/>
      <c r="G13" s="11"/>
      <c r="H13" s="10" t="s">
        <v>20</v>
      </c>
      <c r="I13" s="11"/>
      <c r="J13" s="11"/>
    </row>
  </sheetData>
  <mergeCells count="16">
    <mergeCell ref="H1:M1"/>
    <mergeCell ref="A6:M6"/>
    <mergeCell ref="A2:K2"/>
    <mergeCell ref="A12:K12"/>
    <mergeCell ref="H4:J4"/>
    <mergeCell ref="B4:B5"/>
    <mergeCell ref="C4:C5"/>
    <mergeCell ref="A3:M3"/>
    <mergeCell ref="K4:L4"/>
    <mergeCell ref="E4:G4"/>
    <mergeCell ref="C9:J9"/>
    <mergeCell ref="A4:A5"/>
    <mergeCell ref="D4:D5"/>
    <mergeCell ref="A11:L11"/>
    <mergeCell ref="K9:L9"/>
    <mergeCell ref="M4:M5"/>
  </mergeCells>
  <phoneticPr fontId="0" type="noConversion"/>
  <pageMargins left="0.25" right="0.25" top="0.75" bottom="0.75" header="0.3" footer="0.3"/>
  <pageSetup paperSize="9" scale="5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Метод сопоставления цен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Kurdukova.E.M</dc:creator>
  <cp:lastModifiedBy>Пользователь Windows</cp:lastModifiedBy>
  <cp:lastPrinted>2023-08-11T07:40:50Z</cp:lastPrinted>
  <dcterms:created xsi:type="dcterms:W3CDTF">2011-05-04T10:33:42Z</dcterms:created>
  <dcterms:modified xsi:type="dcterms:W3CDTF">2026-07-22T05:26:23Z</dcterms:modified>
</cp:coreProperties>
</file>