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1295" windowHeight="59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6" i="1"/>
  <c r="G16"/>
  <c r="F16"/>
  <c r="J15" l="1"/>
  <c r="K15" s="1"/>
  <c r="L15" s="1"/>
  <c r="B17" l="1"/>
</calcChain>
</file>

<file path=xl/sharedStrings.xml><?xml version="1.0" encoding="utf-8"?>
<sst xmlns="http://schemas.openxmlformats.org/spreadsheetml/2006/main" count="34" uniqueCount="32">
  <si>
    <t xml:space="preserve">В соответствии со статьей 22 п.6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определена Методом сопоставимых рыночных цен (анализа рынка). (Приказ Минэкономразвития России от 02.10.2013 № 567) </t>
  </si>
  <si>
    <t>Начальная (максимальная) цена контракта вычисляется по формуле:</t>
  </si>
  <si>
    <t>V</t>
  </si>
  <si>
    <t>n</t>
  </si>
  <si>
    <r>
      <t>i= 1</t>
    </r>
    <r>
      <rPr>
        <vertAlign val="superscript"/>
        <sz val="10"/>
        <rFont val="Times New Roman"/>
        <family val="1"/>
        <charset val="204"/>
      </rPr>
      <t>Цi</t>
    </r>
  </si>
  <si>
    <t>, где</t>
  </si>
  <si>
    <t xml:space="preserve">v - количество (объем) закупаемого товара (работы, услуги); </t>
  </si>
  <si>
    <t xml:space="preserve">n - количество значений, используемых в расчете; </t>
  </si>
  <si>
    <t xml:space="preserve">i - номер источника ценовой информации; </t>
  </si>
  <si>
    <t>цi - цена единицы товара, работы, услуги, представленная в источнике с номером i</t>
  </si>
  <si>
    <t>ФКУ ИК-28 ГУФСИН России по Пермскому краю</t>
  </si>
  <si>
    <t>Условия контракта</t>
  </si>
  <si>
    <t>НМЦК рын.</t>
  </si>
  <si>
    <t>Среднеквадратическое отклонение</t>
  </si>
  <si>
    <t>коэффициент вариации</t>
  </si>
  <si>
    <t>№ п/п</t>
  </si>
  <si>
    <t>Наименование предмета контракта</t>
  </si>
  <si>
    <t>Ед. изм.</t>
  </si>
  <si>
    <t>Количество (объем)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</si>
  <si>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 xml:space="preserve">= </t>
    </r>
  </si>
  <si>
    <t xml:space="preserve"> Средняя цена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</si>
  <si>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 xml:space="preserve">=   </t>
    </r>
  </si>
  <si>
    <t>шт</t>
  </si>
  <si>
    <t xml:space="preserve">                                                                                           ОБОСНОВАНИЕ ЦЕНЫ КОНТРАКТА                                                                                        </t>
  </si>
  <si>
    <t>Е.В. Пипинеева</t>
  </si>
  <si>
    <t>Старший инспектор ОКБИиХО</t>
  </si>
  <si>
    <t>лейтенант вн.службы</t>
  </si>
  <si>
    <t>Масло Лукойл Люкс SAE10W40 (4л) Кат.№ 3705304</t>
  </si>
  <si>
    <t>При использовании метода сопоставимых рыночных цен (анализа рынка) в результате направления запросов о предоставлении ценовой информации, целесообразнее заключить Контракт с Поставщиком №1 на сумму 15 000,00 (Пятнадцать тысяч) рублей 00 копеек.</t>
  </si>
  <si>
    <t>1 поставщик вх. № 325 э от 20.05.2026</t>
  </si>
  <si>
    <t>3 поставщик вх. № 327 э от 20.05.2026</t>
  </si>
  <si>
    <t>2 поставщик вх. № 126 э от 20.05.2026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</si>
</sst>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/>
    <xf numFmtId="0" fontId="2" fillId="0" borderId="3" xfId="0" applyFont="1" applyBorder="1" applyAlignment="1"/>
    <xf numFmtId="0" fontId="0" fillId="0" borderId="3" xfId="0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Fill="1" applyAlignment="1">
      <alignment vertical="center"/>
    </xf>
    <xf numFmtId="0" fontId="7" fillId="0" borderId="0" xfId="0" applyFont="1" applyAlignment="1"/>
    <xf numFmtId="0" fontId="2" fillId="0" borderId="3" xfId="0" applyFont="1" applyBorder="1"/>
    <xf numFmtId="0" fontId="0" fillId="0" borderId="3" xfId="0" applyFont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abSelected="1" zoomScale="120" zoomScaleNormal="120" workbookViewId="0">
      <selection activeCell="D12" sqref="D12:D13"/>
    </sheetView>
  </sheetViews>
  <sheetFormatPr defaultRowHeight="12.75"/>
  <cols>
    <col min="1" max="1" width="9.85546875" customWidth="1"/>
    <col min="2" max="2" width="26.42578125" customWidth="1"/>
    <col min="5" max="5" width="9.85546875" bestFit="1" customWidth="1"/>
    <col min="6" max="6" width="10.42578125" bestFit="1" customWidth="1"/>
    <col min="7" max="7" width="10.5703125" bestFit="1" customWidth="1"/>
    <col min="8" max="8" width="10.42578125" bestFit="1" customWidth="1"/>
    <col min="9" max="9" width="11" customWidth="1"/>
    <col min="10" max="10" width="14.140625" customWidth="1"/>
    <col min="11" max="11" width="0.140625" customWidth="1"/>
  </cols>
  <sheetData>
    <row r="1" spans="1:12">
      <c r="A1" s="38" t="s">
        <v>23</v>
      </c>
      <c r="B1" s="38"/>
      <c r="C1" s="38"/>
      <c r="D1" s="38"/>
      <c r="E1" s="38"/>
      <c r="F1" s="38"/>
      <c r="G1" s="38"/>
      <c r="H1" s="38"/>
      <c r="I1" s="1"/>
      <c r="J1" s="2"/>
      <c r="K1" s="2"/>
    </row>
    <row r="2" spans="1:1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"/>
    </row>
    <row r="3" spans="1:12">
      <c r="A3" s="40" t="s">
        <v>1</v>
      </c>
      <c r="B3" s="40"/>
      <c r="C3" s="40"/>
      <c r="D3" s="40"/>
      <c r="E3" s="40"/>
      <c r="F3" s="40"/>
      <c r="G3" s="40"/>
      <c r="H3" s="40"/>
      <c r="I3" s="1"/>
      <c r="J3" s="2"/>
      <c r="K3" s="2"/>
    </row>
    <row r="4" spans="1:12" ht="13.5" thickBot="1">
      <c r="A4" s="41" t="s">
        <v>21</v>
      </c>
      <c r="B4" s="5" t="s">
        <v>2</v>
      </c>
      <c r="C4" s="1" t="s">
        <v>3</v>
      </c>
      <c r="D4" s="1"/>
      <c r="E4" s="1"/>
      <c r="F4" s="1"/>
      <c r="G4" s="1"/>
      <c r="H4" s="1"/>
      <c r="I4" s="1"/>
      <c r="J4" s="2"/>
      <c r="K4" s="2"/>
    </row>
    <row r="5" spans="1:12" ht="15.75">
      <c r="A5" s="41"/>
      <c r="B5" s="6" t="s">
        <v>3</v>
      </c>
      <c r="C5" s="7" t="s">
        <v>4</v>
      </c>
      <c r="D5" s="1" t="s">
        <v>5</v>
      </c>
      <c r="E5" s="1"/>
      <c r="F5" s="1"/>
      <c r="G5" s="1"/>
      <c r="H5" s="1"/>
      <c r="I5" s="1"/>
      <c r="J5" s="2"/>
      <c r="K5" s="2"/>
    </row>
    <row r="6" spans="1:12">
      <c r="A6" s="45" t="s">
        <v>6</v>
      </c>
      <c r="B6" s="45"/>
      <c r="C6" s="45"/>
      <c r="D6" s="45"/>
      <c r="E6" s="45"/>
      <c r="F6" s="45"/>
      <c r="G6" s="45"/>
      <c r="H6" s="45"/>
      <c r="I6" s="1"/>
      <c r="J6" s="2"/>
      <c r="K6" s="2"/>
    </row>
    <row r="7" spans="1:12">
      <c r="A7" s="45" t="s">
        <v>7</v>
      </c>
      <c r="B7" s="45"/>
      <c r="C7" s="45"/>
      <c r="D7" s="45"/>
      <c r="E7" s="45"/>
      <c r="F7" s="45"/>
      <c r="G7" s="45"/>
      <c r="H7" s="45"/>
      <c r="I7" s="1"/>
      <c r="J7" s="2"/>
      <c r="K7" s="2"/>
    </row>
    <row r="8" spans="1:12">
      <c r="A8" s="45" t="s">
        <v>8</v>
      </c>
      <c r="B8" s="45"/>
      <c r="C8" s="45"/>
      <c r="D8" s="45"/>
      <c r="E8" s="45"/>
      <c r="F8" s="45"/>
      <c r="G8" s="45"/>
      <c r="H8" s="45"/>
      <c r="I8" s="1"/>
      <c r="J8" s="1"/>
      <c r="K8" s="1"/>
    </row>
    <row r="9" spans="1:12">
      <c r="A9" s="45" t="s">
        <v>9</v>
      </c>
      <c r="B9" s="45"/>
      <c r="C9" s="45"/>
      <c r="D9" s="45"/>
      <c r="E9" s="45"/>
      <c r="F9" s="45"/>
      <c r="G9" s="45"/>
      <c r="H9" s="45"/>
      <c r="I9" s="1"/>
      <c r="J9" s="1"/>
      <c r="K9" s="1"/>
    </row>
    <row r="10" spans="1:12">
      <c r="A10" s="8"/>
      <c r="B10" s="48" t="s">
        <v>10</v>
      </c>
      <c r="C10" s="49"/>
      <c r="D10" s="49"/>
      <c r="E10" s="49"/>
      <c r="F10" s="49"/>
      <c r="G10" s="49"/>
      <c r="H10" s="49"/>
      <c r="I10" s="50"/>
      <c r="J10" s="9"/>
      <c r="K10" s="9"/>
      <c r="L10" s="10"/>
    </row>
    <row r="11" spans="1:12">
      <c r="A11" s="51" t="s">
        <v>11</v>
      </c>
      <c r="B11" s="52"/>
      <c r="C11" s="52"/>
      <c r="D11" s="52"/>
      <c r="E11" s="52"/>
      <c r="F11" s="52"/>
      <c r="G11" s="52"/>
      <c r="H11" s="53"/>
      <c r="I11" s="46" t="s">
        <v>12</v>
      </c>
      <c r="J11" s="42" t="s">
        <v>13</v>
      </c>
      <c r="K11" s="42"/>
      <c r="L11" s="42" t="s">
        <v>14</v>
      </c>
    </row>
    <row r="12" spans="1:12">
      <c r="A12" s="46" t="s">
        <v>15</v>
      </c>
      <c r="B12" s="46" t="s">
        <v>16</v>
      </c>
      <c r="C12" s="46" t="s">
        <v>17</v>
      </c>
      <c r="D12" s="46" t="s">
        <v>18</v>
      </c>
      <c r="E12" s="46" t="s">
        <v>20</v>
      </c>
      <c r="F12" s="46" t="s">
        <v>29</v>
      </c>
      <c r="G12" s="46" t="s">
        <v>31</v>
      </c>
      <c r="H12" s="46" t="s">
        <v>30</v>
      </c>
      <c r="I12" s="54"/>
      <c r="J12" s="43"/>
      <c r="K12" s="43"/>
      <c r="L12" s="43"/>
    </row>
    <row r="13" spans="1:12" ht="114.75" customHeight="1">
      <c r="A13" s="47"/>
      <c r="B13" s="47"/>
      <c r="C13" s="47"/>
      <c r="D13" s="47"/>
      <c r="E13" s="47"/>
      <c r="F13" s="55"/>
      <c r="G13" s="55"/>
      <c r="H13" s="47"/>
      <c r="I13" s="47"/>
      <c r="J13" s="44"/>
      <c r="K13" s="44"/>
      <c r="L13" s="44"/>
    </row>
    <row r="14" spans="1:12">
      <c r="A14" s="11">
        <v>1</v>
      </c>
      <c r="B14" s="11">
        <v>2</v>
      </c>
      <c r="C14" s="11">
        <v>3</v>
      </c>
      <c r="D14" s="33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2">
        <v>10</v>
      </c>
      <c r="K14" s="12"/>
      <c r="L14" s="25">
        <v>11</v>
      </c>
    </row>
    <row r="15" spans="1:12" ht="32.25" customHeight="1">
      <c r="A15" s="30">
        <v>1</v>
      </c>
      <c r="B15" s="37" t="s">
        <v>27</v>
      </c>
      <c r="C15" s="31" t="s">
        <v>22</v>
      </c>
      <c r="D15" s="36">
        <v>12</v>
      </c>
      <c r="E15" s="32">
        <v>1278.33</v>
      </c>
      <c r="F15" s="13">
        <v>1250</v>
      </c>
      <c r="G15" s="13">
        <v>1260</v>
      </c>
      <c r="H15" s="13">
        <v>1265</v>
      </c>
      <c r="I15" s="29">
        <v>15100</v>
      </c>
      <c r="J15" s="14">
        <f t="shared" ref="J15" si="0">(F15-E15)*(F15-E15)+(G15-E15)*(G15-E15)+(H15-E15)*(H15-E15)</f>
        <v>1316.2666999999913</v>
      </c>
      <c r="K15" s="14">
        <f t="shared" ref="K15" si="1">SQRT(J15/2)</f>
        <v>25.654109807202346</v>
      </c>
      <c r="L15" s="14">
        <f t="shared" ref="L15" si="2">K15/E15*100</f>
        <v>2.0068456351022306</v>
      </c>
    </row>
    <row r="16" spans="1:12" ht="25.5">
      <c r="A16" s="11"/>
      <c r="B16" s="35"/>
      <c r="C16" s="15" t="s">
        <v>12</v>
      </c>
      <c r="D16" s="34"/>
      <c r="E16" s="13"/>
      <c r="F16" s="13">
        <f>D15*F15</f>
        <v>15000</v>
      </c>
      <c r="G16" s="13">
        <f>D15*G15</f>
        <v>15120</v>
      </c>
      <c r="H16" s="13">
        <f>D15*H15</f>
        <v>15180</v>
      </c>
      <c r="I16" s="26">
        <v>15100</v>
      </c>
      <c r="J16" s="9"/>
      <c r="K16" s="9"/>
      <c r="L16" s="24"/>
    </row>
    <row r="17" spans="1:12" ht="15.75">
      <c r="A17" s="16" t="s">
        <v>19</v>
      </c>
      <c r="B17" s="17">
        <f>I16</f>
        <v>15100</v>
      </c>
      <c r="C17" s="18"/>
      <c r="D17" s="19"/>
      <c r="E17" s="27"/>
      <c r="F17" s="19"/>
      <c r="G17" s="19"/>
      <c r="H17" s="19"/>
      <c r="I17" s="20"/>
      <c r="J17" s="1"/>
      <c r="K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2" ht="27" customHeight="1">
      <c r="A19" s="56" t="s">
        <v>28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>
      <c r="A20" s="21"/>
      <c r="B20" s="4"/>
      <c r="C20" s="4"/>
      <c r="D20" s="16"/>
      <c r="E20" s="4"/>
      <c r="F20" s="4"/>
      <c r="G20" s="4"/>
      <c r="H20" s="16"/>
      <c r="I20" s="16"/>
      <c r="J20" s="28"/>
      <c r="K20" s="16"/>
      <c r="L20" s="16"/>
    </row>
    <row r="21" spans="1:12">
      <c r="A21" s="16" t="s">
        <v>25</v>
      </c>
      <c r="B21" s="4"/>
      <c r="C21" s="4"/>
      <c r="D21" s="16"/>
      <c r="E21" s="4"/>
      <c r="H21" s="16"/>
      <c r="I21" s="16"/>
      <c r="J21" s="16"/>
      <c r="K21" s="16"/>
      <c r="L21" s="16"/>
    </row>
    <row r="22" spans="1:12">
      <c r="A22" s="57" t="s">
        <v>26</v>
      </c>
      <c r="B22" s="57"/>
      <c r="C22" s="22"/>
      <c r="D22" s="22"/>
      <c r="E22" s="22"/>
      <c r="F22" s="16" t="s">
        <v>24</v>
      </c>
      <c r="G22" s="4"/>
      <c r="H22" s="22"/>
      <c r="I22" s="22"/>
      <c r="J22" s="1"/>
      <c r="K22" s="1"/>
    </row>
    <row r="23" spans="1:12" ht="15">
      <c r="B23" s="23"/>
      <c r="C23" s="23"/>
      <c r="D23" s="23"/>
      <c r="E23" s="23"/>
      <c r="F23" s="23"/>
      <c r="G23" s="23"/>
      <c r="H23" s="23"/>
      <c r="I23" s="23"/>
      <c r="J23" s="23"/>
      <c r="K23" s="23"/>
    </row>
  </sheetData>
  <mergeCells count="24">
    <mergeCell ref="A19:L19"/>
    <mergeCell ref="A22:B22"/>
    <mergeCell ref="K11:K13"/>
    <mergeCell ref="L11:L13"/>
    <mergeCell ref="A12:A13"/>
    <mergeCell ref="B12:B13"/>
    <mergeCell ref="E12:E13"/>
    <mergeCell ref="F12:F13"/>
    <mergeCell ref="A1:H1"/>
    <mergeCell ref="A2:J2"/>
    <mergeCell ref="A3:H3"/>
    <mergeCell ref="A4:A5"/>
    <mergeCell ref="J11:J13"/>
    <mergeCell ref="A6:H6"/>
    <mergeCell ref="H12:H13"/>
    <mergeCell ref="B10:I10"/>
    <mergeCell ref="A11:H11"/>
    <mergeCell ref="I11:I13"/>
    <mergeCell ref="A7:H7"/>
    <mergeCell ref="A8:H8"/>
    <mergeCell ref="A9:H9"/>
    <mergeCell ref="G12:G13"/>
    <mergeCell ref="C12:C13"/>
    <mergeCell ref="D12:D13"/>
  </mergeCells>
  <phoneticPr fontId="0" type="noConversion"/>
  <pageMargins left="0.74803149606299213" right="0.74803149606299213" top="0.62992125984251968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Celeron</dc:creator>
  <cp:lastModifiedBy>Гараж</cp:lastModifiedBy>
  <cp:lastPrinted>2024-02-07T10:26:01Z</cp:lastPrinted>
  <dcterms:created xsi:type="dcterms:W3CDTF">2005-12-17T03:47:00Z</dcterms:created>
  <dcterms:modified xsi:type="dcterms:W3CDTF">2026-05-19T11:55:00Z</dcterms:modified>
</cp:coreProperties>
</file>