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\\nas\IRPO\Закупки\___Закупки\Закупки 2026\Калужский филиал\Лабораторное оборудование 1С\часть 6 Лаб. обор\Лот 1_Ванна\"/>
    </mc:Choice>
  </mc:AlternateContent>
  <xr:revisionPtr revIDLastSave="0" documentId="13_ncr:1_{9D691D63-03E2-417A-95FA-6207E4C75549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Лист1" sheetId="5" r:id="rId1"/>
  </sheets>
  <definedNames>
    <definedName name="_Hlk169508356" localSheetId="0">Лист1!#REF!</definedName>
    <definedName name="_Hlk169508395" localSheetId="0">Лист1!#REF!</definedName>
    <definedName name="_Hlk169508414" localSheetId="0">Лист1!#REF!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L14" i="5" l="1"/>
  <c r="M16" i="5"/>
  <c r="L15" i="5"/>
  <c r="M15" i="5" s="1"/>
  <c r="L16" i="5"/>
  <c r="L17" i="5"/>
  <c r="J16" i="5"/>
  <c r="K16" i="5" s="1"/>
  <c r="J17" i="5" l="1"/>
  <c r="K17" i="5" s="1"/>
  <c r="J15" i="5"/>
  <c r="K15" i="5" s="1"/>
  <c r="M14" i="5" l="1"/>
  <c r="J14" i="5"/>
  <c r="K14" i="5" s="1"/>
</calcChain>
</file>

<file path=xl/sharedStrings.xml><?xml version="1.0" encoding="utf-8"?>
<sst xmlns="http://schemas.openxmlformats.org/spreadsheetml/2006/main" count="39" uniqueCount="35">
  <si>
    <t>Метод сопоставимых рыночных цен (анализа рынка)</t>
  </si>
  <si>
    <t>Срок поставки (выполнения работ, оказания услуг):</t>
  </si>
  <si>
    <t>N п/п</t>
  </si>
  <si>
    <t>Наименование поставляемых товаров, выполняемых работ, оказываемых услуг</t>
  </si>
  <si>
    <t>Ед. изм.</t>
  </si>
  <si>
    <t>Кол-во (объем) закупаемого товара (работы, услуги)</t>
  </si>
  <si>
    <t>Коэффициент вариации, в %
(не должен превышать 33%)</t>
  </si>
  <si>
    <t xml:space="preserve">Однородность (неоднородность) цены единицы товара, работы, услуги </t>
  </si>
  <si>
    <t>ИТОГО:</t>
  </si>
  <si>
    <t>Наименование валюты: российский рубль.</t>
  </si>
  <si>
    <t>Штука</t>
  </si>
  <si>
    <t>ОКПД2</t>
  </si>
  <si>
    <t>Минимальная цена (с учетом всех налогов и сборов)</t>
  </si>
  <si>
    <t>Обоснование начальной (максимальной) цены контракта</t>
  </si>
  <si>
    <t>Наименование закупки (предмет контракта):</t>
  </si>
  <si>
    <t>Используемый метод определения цены контракта:</t>
  </si>
  <si>
    <t>Начальная (максимальная) цена контракта:</t>
  </si>
  <si>
    <t>Начальная (максимальная) цена контракта, определенная методом сопоставимых                                      рыночных цен (анализа рынка)</t>
  </si>
  <si>
    <t>Ванна ультразвуковая для очистки и дезинфекции инструментов</t>
  </si>
  <si>
    <t>Баня водяная лабораторная со встряхиванием</t>
  </si>
  <si>
    <t>Холодильник лабораторный, базовый</t>
  </si>
  <si>
    <t>Доска для сушки лабораторной посуды</t>
  </si>
  <si>
    <t xml:space="preserve">Штука </t>
  </si>
  <si>
    <t>32.50.50.190</t>
  </si>
  <si>
    <t>31.09.14.190</t>
  </si>
  <si>
    <t>Поставка лабораторного оборудования для нужд Калужского филиала 
ФГБОУ ДПО ИРПО</t>
  </si>
  <si>
    <t xml:space="preserve">в течение 90 (девяноста) рабочих дней с даты заключения Контракта. </t>
  </si>
  <si>
    <t xml:space="preserve">Обоснование цены контракта подготовил: главный специалист отдела планирования и осуществления закупок Дирекции по закупкам и хозяйственному обеспечению </t>
  </si>
  <si>
    <t>П.А.Афонченкова
+7-495-009-05-51</t>
  </si>
  <si>
    <t>КП исх.№109-РХ от 19.05.2026</t>
  </si>
  <si>
    <t>КП исх.№104.04.26 от 19.05.2026</t>
  </si>
  <si>
    <t>КП исх.№ 1405-5 от 19.05.2026</t>
  </si>
  <si>
    <t>Дата подготовки обоснования начальной (максимальной) цены контракта:                            "21" мая 2026 года</t>
  </si>
  <si>
    <t>КП вх.№01-05-01/559/2026 от 14.05.2026 (ГИСП)</t>
  </si>
  <si>
    <t>590 840 (Пятьсот девяноста тысяч восемьсот сорок) рублей 54 копейки, с учетом всех налогов и сборов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</si>
</sst>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0"/>
      <color rgb="FF000000"/>
      <name val="Arial"/>
      <scheme val="minor"/>
    </font>
    <font>
      <sz val="8"/>
      <name val="Arial"/>
      <family val="2"/>
      <charset val="204"/>
      <scheme val="minor"/>
    </font>
    <font>
      <sz val="10"/>
      <color rgb="FF000000"/>
      <name val="Arial"/>
      <family val="2"/>
      <charset val="204"/>
    </font>
    <font>
      <sz val="12"/>
      <name val="Arial"/>
      <family val="2"/>
      <charset val="204"/>
      <scheme val="minor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</fills>
  <borders count="26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FFFFFF"/>
      </left>
      <right style="thin">
        <color rgb="FFFFFFFF"/>
      </right>
      <top/>
      <bottom style="thin">
        <color rgb="FFFFFFFF"/>
      </bottom>
      <diagonal/>
    </border>
    <border>
      <left/>
      <right style="thin">
        <color rgb="FFFFFFFF"/>
      </right>
      <top/>
      <bottom style="thin">
        <color rgb="FFFFFFFF"/>
      </bottom>
      <diagonal/>
    </border>
    <border>
      <left/>
      <right/>
      <top/>
      <bottom style="thin">
        <color rgb="FFFFFFFF"/>
      </bottom>
      <diagonal/>
    </border>
    <border>
      <left/>
      <right/>
      <top style="thin">
        <color rgb="FFFFFFFF"/>
      </top>
      <bottom style="thin">
        <color rgb="FFFFFFFF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indexed="64"/>
      </bottom>
      <diagonal/>
    </border>
    <border>
      <left style="thin">
        <color rgb="FFFFFFFF"/>
      </left>
      <right/>
      <top/>
      <bottom style="thin">
        <color rgb="FFFFFFFF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/>
      <top/>
      <bottom style="thin">
        <color rgb="FF000000"/>
      </bottom>
      <diagonal/>
    </border>
  </borders>
  <cellStyleXfs count="3">
    <xf numFmtId="0" fontId="0" fillId="0" borderId="0"/>
    <xf numFmtId="0" fontId="2" fillId="0" borderId="0">
      <alignment horizontal="center" vertical="center"/>
    </xf>
    <xf numFmtId="0" fontId="2" fillId="0" borderId="0">
      <alignment horizontal="right" vertical="center"/>
    </xf>
  </cellStyleXfs>
  <cellXfs count="76">
    <xf numFmtId="0" fontId="0" fillId="0" borderId="0" xfId="0"/>
    <xf numFmtId="0" fontId="3" fillId="0" borderId="0" xfId="0" applyFont="1" applyAlignment="1">
      <alignment horizontal="center" vertical="center"/>
    </xf>
    <xf numFmtId="4" fontId="3" fillId="0" borderId="0" xfId="0" applyNumberFormat="1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4" fontId="4" fillId="0" borderId="0" xfId="0" applyNumberFormat="1" applyFont="1" applyAlignment="1">
      <alignment horizontal="center" vertical="center"/>
    </xf>
    <xf numFmtId="4" fontId="4" fillId="0" borderId="1" xfId="0" applyNumberFormat="1" applyFont="1" applyFill="1" applyBorder="1" applyAlignment="1">
      <alignment horizontal="center" vertical="center" wrapText="1"/>
    </xf>
    <xf numFmtId="0" fontId="4" fillId="0" borderId="7" xfId="0" applyFont="1" applyFill="1" applyBorder="1" applyAlignment="1">
      <alignment horizontal="center" vertical="center" wrapText="1"/>
    </xf>
    <xf numFmtId="0" fontId="4" fillId="0" borderId="15" xfId="0" applyFont="1" applyBorder="1" applyAlignment="1">
      <alignment horizontal="center" vertical="center"/>
    </xf>
    <xf numFmtId="0" fontId="4" fillId="0" borderId="16" xfId="0" applyFont="1" applyBorder="1" applyAlignment="1">
      <alignment horizontal="center" vertical="center"/>
    </xf>
    <xf numFmtId="0" fontId="4" fillId="0" borderId="17" xfId="0" applyFont="1" applyBorder="1" applyAlignment="1">
      <alignment horizontal="center" vertical="center"/>
    </xf>
    <xf numFmtId="4" fontId="4" fillId="0" borderId="16" xfId="0" applyNumberFormat="1" applyFont="1" applyBorder="1" applyAlignment="1">
      <alignment horizontal="center" vertical="center"/>
    </xf>
    <xf numFmtId="4" fontId="4" fillId="0" borderId="17" xfId="0" applyNumberFormat="1" applyFont="1" applyBorder="1" applyAlignment="1">
      <alignment horizontal="center" vertical="center"/>
    </xf>
    <xf numFmtId="0" fontId="4" fillId="0" borderId="18" xfId="0" applyFont="1" applyBorder="1" applyAlignment="1">
      <alignment horizontal="center" vertical="center" wrapText="1"/>
    </xf>
    <xf numFmtId="0" fontId="4" fillId="0" borderId="19" xfId="0" applyFont="1" applyFill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/>
    </xf>
    <xf numFmtId="0" fontId="4" fillId="0" borderId="17" xfId="0" applyFont="1" applyBorder="1" applyAlignment="1">
      <alignment vertical="center" wrapText="1"/>
    </xf>
    <xf numFmtId="0" fontId="4" fillId="0" borderId="16" xfId="0" applyFont="1" applyBorder="1" applyAlignment="1">
      <alignment vertical="center" wrapText="1"/>
    </xf>
    <xf numFmtId="0" fontId="4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4" fillId="0" borderId="23" xfId="0" applyFont="1" applyFill="1" applyBorder="1" applyAlignment="1">
      <alignment horizontal="left" vertical="center" wrapText="1"/>
    </xf>
    <xf numFmtId="0" fontId="4" fillId="0" borderId="24" xfId="0" applyFont="1" applyFill="1" applyBorder="1" applyAlignment="1">
      <alignment horizontal="center" vertical="center" wrapText="1"/>
    </xf>
    <xf numFmtId="4" fontId="4" fillId="0" borderId="14" xfId="0" applyNumberFormat="1" applyFont="1" applyFill="1" applyBorder="1" applyAlignment="1">
      <alignment horizontal="center" vertical="center" wrapText="1"/>
    </xf>
    <xf numFmtId="0" fontId="4" fillId="0" borderId="17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4" fillId="0" borderId="8" xfId="0" applyFont="1" applyFill="1" applyBorder="1" applyAlignment="1">
      <alignment horizontal="center" vertical="center" wrapText="1"/>
    </xf>
    <xf numFmtId="0" fontId="4" fillId="0" borderId="20" xfId="0" applyFont="1" applyFill="1" applyBorder="1" applyAlignment="1">
      <alignment horizontal="center" vertical="center" wrapText="1"/>
    </xf>
    <xf numFmtId="0" fontId="4" fillId="0" borderId="10" xfId="0" applyFont="1" applyFill="1" applyBorder="1" applyAlignment="1">
      <alignment horizontal="center" vertical="center" wrapText="1"/>
    </xf>
    <xf numFmtId="0" fontId="4" fillId="0" borderId="7" xfId="0" applyNumberFormat="1" applyFont="1" applyFill="1" applyBorder="1" applyAlignment="1">
      <alignment horizontal="center" vertical="center" wrapText="1"/>
    </xf>
    <xf numFmtId="0" fontId="4" fillId="0" borderId="19" xfId="0" applyFont="1" applyFill="1" applyBorder="1" applyAlignment="1">
      <alignment horizontal="center" vertical="center" wrapText="1"/>
    </xf>
    <xf numFmtId="0" fontId="4" fillId="0" borderId="12" xfId="0" applyFont="1" applyFill="1" applyBorder="1" applyAlignment="1">
      <alignment horizontal="center" vertical="center" wrapText="1"/>
    </xf>
    <xf numFmtId="0" fontId="4" fillId="0" borderId="23" xfId="0" applyFont="1" applyFill="1" applyBorder="1" applyAlignment="1">
      <alignment horizontal="center" vertical="center" wrapText="1"/>
    </xf>
    <xf numFmtId="4" fontId="4" fillId="0" borderId="19" xfId="0" applyNumberFormat="1" applyFont="1" applyFill="1" applyBorder="1" applyAlignment="1">
      <alignment horizontal="center" vertical="center" wrapText="1"/>
    </xf>
    <xf numFmtId="10" fontId="4" fillId="0" borderId="23" xfId="0" applyNumberFormat="1" applyFont="1" applyFill="1" applyBorder="1" applyAlignment="1">
      <alignment horizontal="center" vertical="center" wrapText="1"/>
    </xf>
    <xf numFmtId="0" fontId="4" fillId="0" borderId="6" xfId="0" applyFont="1" applyFill="1" applyBorder="1" applyAlignment="1">
      <alignment horizontal="center" vertical="center" wrapText="1"/>
    </xf>
    <xf numFmtId="0" fontId="5" fillId="0" borderId="19" xfId="0" applyFont="1" applyFill="1" applyBorder="1" applyAlignment="1">
      <alignment horizontal="center" vertical="center" wrapText="1"/>
    </xf>
    <xf numFmtId="0" fontId="4" fillId="0" borderId="19" xfId="0" applyFont="1" applyFill="1" applyBorder="1" applyAlignment="1">
      <alignment horizontal="center" vertical="center"/>
    </xf>
    <xf numFmtId="4" fontId="5" fillId="0" borderId="19" xfId="0" applyNumberFormat="1" applyFont="1" applyFill="1" applyBorder="1" applyAlignment="1">
      <alignment horizontal="center" vertical="center"/>
    </xf>
    <xf numFmtId="4" fontId="5" fillId="0" borderId="4" xfId="0" applyNumberFormat="1" applyFont="1" applyFill="1" applyBorder="1" applyAlignment="1">
      <alignment horizontal="center" vertical="center"/>
    </xf>
    <xf numFmtId="4" fontId="5" fillId="0" borderId="1" xfId="0" applyNumberFormat="1" applyFont="1" applyFill="1" applyBorder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4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 wrapText="1"/>
    </xf>
    <xf numFmtId="0" fontId="4" fillId="0" borderId="7" xfId="0" applyFont="1" applyFill="1" applyBorder="1" applyAlignment="1">
      <alignment horizontal="center" vertical="center" wrapText="1"/>
    </xf>
    <xf numFmtId="0" fontId="4" fillId="0" borderId="11" xfId="0" applyFont="1" applyFill="1" applyBorder="1" applyAlignment="1">
      <alignment horizontal="center" vertical="center"/>
    </xf>
    <xf numFmtId="0" fontId="4" fillId="0" borderId="14" xfId="0" applyFont="1" applyFill="1" applyBorder="1" applyAlignment="1">
      <alignment horizontal="center" vertical="center"/>
    </xf>
    <xf numFmtId="0" fontId="4" fillId="0" borderId="17" xfId="0" applyFont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/>
    </xf>
    <xf numFmtId="0" fontId="4" fillId="0" borderId="6" xfId="0" applyFont="1" applyFill="1" applyBorder="1" applyAlignment="1">
      <alignment horizontal="center" vertical="center"/>
    </xf>
    <xf numFmtId="0" fontId="4" fillId="0" borderId="21" xfId="0" applyFont="1" applyFill="1" applyBorder="1" applyAlignment="1">
      <alignment horizontal="center" vertical="center"/>
    </xf>
    <xf numFmtId="0" fontId="4" fillId="0" borderId="22" xfId="0" applyFont="1" applyBorder="1" applyAlignment="1">
      <alignment horizontal="center" vertical="center" wrapText="1"/>
    </xf>
    <xf numFmtId="0" fontId="4" fillId="0" borderId="19" xfId="0" applyFont="1" applyFill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2" borderId="3" xfId="0" applyFont="1" applyFill="1" applyBorder="1" applyAlignment="1">
      <alignment horizontal="center" vertical="center" wrapText="1"/>
    </xf>
    <xf numFmtId="0" fontId="4" fillId="0" borderId="9" xfId="0" applyFont="1" applyFill="1" applyBorder="1" applyAlignment="1">
      <alignment horizontal="center" vertical="center" wrapText="1"/>
    </xf>
    <xf numFmtId="0" fontId="4" fillId="0" borderId="8" xfId="0" applyFont="1" applyFill="1" applyBorder="1" applyAlignment="1">
      <alignment horizontal="center" vertical="center" wrapText="1"/>
    </xf>
    <xf numFmtId="0" fontId="4" fillId="0" borderId="12" xfId="0" applyFont="1" applyFill="1" applyBorder="1" applyAlignment="1">
      <alignment horizontal="center" vertical="center" wrapText="1"/>
    </xf>
    <xf numFmtId="0" fontId="4" fillId="0" borderId="10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4" fillId="0" borderId="13" xfId="0" applyFont="1" applyFill="1" applyBorder="1" applyAlignment="1">
      <alignment horizontal="center" vertical="center" wrapText="1"/>
    </xf>
    <xf numFmtId="0" fontId="4" fillId="0" borderId="25" xfId="0" applyFont="1" applyFill="1" applyBorder="1" applyAlignment="1">
      <alignment horizontal="center" vertical="center"/>
    </xf>
    <xf numFmtId="4" fontId="4" fillId="0" borderId="4" xfId="0" applyNumberFormat="1" applyFont="1" applyFill="1" applyBorder="1" applyAlignment="1">
      <alignment horizontal="center" vertical="center" wrapText="1"/>
    </xf>
    <xf numFmtId="0" fontId="4" fillId="0" borderId="11" xfId="0" applyFont="1" applyFill="1" applyBorder="1" applyAlignment="1">
      <alignment horizontal="center" vertical="center" wrapText="1"/>
    </xf>
    <xf numFmtId="2" fontId="4" fillId="0" borderId="19" xfId="0" applyNumberFormat="1" applyFont="1" applyFill="1" applyBorder="1" applyAlignment="1">
      <alignment horizontal="center" vertical="center" wrapText="1"/>
    </xf>
  </cellXfs>
  <cellStyles count="3">
    <cellStyle name="S5" xfId="1" xr:uid="{2A4F25E2-5707-40A7-ACD2-E68BA9C19009}"/>
    <cellStyle name="S7" xfId="2" xr:uid="{E4909FAC-28A7-4CAA-99EB-9089A3211A1F}"/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3EA16C-4558-4392-9685-B92932CAB7D2}">
  <sheetPr>
    <pageSetUpPr fitToPage="1"/>
  </sheetPr>
  <dimension ref="A1:M25"/>
  <sheetViews>
    <sheetView tabSelected="1" view="pageBreakPreview" zoomScale="85" zoomScaleNormal="90" zoomScaleSheetLayoutView="85" workbookViewId="0">
      <selection activeCell="L20" sqref="L20"/>
    </sheetView>
  </sheetViews>
  <sheetFormatPr defaultColWidth="12.5703125" defaultRowHeight="15" x14ac:dyDescent="0.2"/>
  <cols>
    <col min="1" max="1" width="6.28515625" style="1" bestFit="1" customWidth="1"/>
    <col min="2" max="2" width="43.140625" style="1" customWidth="1"/>
    <col min="3" max="3" width="16.5703125" style="1" customWidth="1"/>
    <col min="4" max="4" width="15.28515625" style="1" customWidth="1"/>
    <col min="5" max="6" width="15.140625" style="1" customWidth="1"/>
    <col min="7" max="7" width="19" style="1" customWidth="1"/>
    <col min="8" max="8" width="20" style="1" customWidth="1"/>
    <col min="9" max="9" width="18.85546875" style="2" customWidth="1"/>
    <col min="10" max="10" width="15.5703125" style="1" customWidth="1"/>
    <col min="11" max="11" width="22.28515625" style="1" customWidth="1"/>
    <col min="12" max="12" width="18.42578125" style="1" customWidth="1"/>
    <col min="13" max="13" width="26.140625" style="1" customWidth="1"/>
    <col min="14" max="16384" width="12.5703125" style="1"/>
  </cols>
  <sheetData>
    <row r="1" spans="1:13" ht="23.45" customHeight="1" x14ac:dyDescent="0.2">
      <c r="A1" s="3"/>
      <c r="B1" s="3"/>
      <c r="C1" s="3"/>
      <c r="D1" s="3"/>
      <c r="E1" s="3"/>
      <c r="F1" s="23"/>
      <c r="G1" s="3"/>
      <c r="H1" s="18"/>
      <c r="I1" s="4"/>
      <c r="J1" s="3"/>
      <c r="K1" s="3"/>
      <c r="L1" s="39"/>
      <c r="M1" s="39"/>
    </row>
    <row r="2" spans="1:13" ht="23.25" customHeight="1" x14ac:dyDescent="0.2">
      <c r="A2" s="3"/>
      <c r="B2" s="40" t="s">
        <v>13</v>
      </c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</row>
    <row r="3" spans="1:13" ht="39" customHeight="1" x14ac:dyDescent="0.2">
      <c r="A3" s="42" t="s">
        <v>14</v>
      </c>
      <c r="B3" s="43"/>
      <c r="C3" s="43"/>
      <c r="D3" s="44"/>
      <c r="E3" s="45" t="s">
        <v>25</v>
      </c>
      <c r="F3" s="63"/>
      <c r="G3" s="46"/>
      <c r="H3" s="46"/>
      <c r="I3" s="46"/>
      <c r="J3" s="46"/>
      <c r="K3" s="46"/>
      <c r="L3" s="46"/>
      <c r="M3" s="47"/>
    </row>
    <row r="4" spans="1:13" ht="19.5" customHeight="1" x14ac:dyDescent="0.2">
      <c r="A4" s="42" t="s">
        <v>15</v>
      </c>
      <c r="B4" s="43"/>
      <c r="C4" s="43"/>
      <c r="D4" s="44"/>
      <c r="E4" s="42" t="s">
        <v>0</v>
      </c>
      <c r="F4" s="64"/>
      <c r="G4" s="43"/>
      <c r="H4" s="43"/>
      <c r="I4" s="43"/>
      <c r="J4" s="43"/>
      <c r="K4" s="43"/>
      <c r="L4" s="43"/>
      <c r="M4" s="44"/>
    </row>
    <row r="5" spans="1:13" ht="18" customHeight="1" x14ac:dyDescent="0.2">
      <c r="A5" s="42" t="s">
        <v>1</v>
      </c>
      <c r="B5" s="43"/>
      <c r="C5" s="43"/>
      <c r="D5" s="44"/>
      <c r="E5" s="48" t="s">
        <v>26</v>
      </c>
      <c r="F5" s="65"/>
      <c r="G5" s="43"/>
      <c r="H5" s="43"/>
      <c r="I5" s="43"/>
      <c r="J5" s="43"/>
      <c r="K5" s="43"/>
      <c r="L5" s="43"/>
      <c r="M5" s="44"/>
    </row>
    <row r="6" spans="1:13" ht="34.5" customHeight="1" x14ac:dyDescent="0.2">
      <c r="A6" s="49" t="s">
        <v>16</v>
      </c>
      <c r="B6" s="50"/>
      <c r="C6" s="50"/>
      <c r="D6" s="51"/>
      <c r="E6" s="49" t="s">
        <v>34</v>
      </c>
      <c r="F6" s="52"/>
      <c r="G6" s="52"/>
      <c r="H6" s="52"/>
      <c r="I6" s="52"/>
      <c r="J6" s="52"/>
      <c r="K6" s="52"/>
      <c r="L6" s="52"/>
      <c r="M6" s="53"/>
    </row>
    <row r="7" spans="1:13" ht="15.75" x14ac:dyDescent="0.2">
      <c r="A7" s="58"/>
      <c r="B7" s="58"/>
      <c r="C7" s="58"/>
      <c r="D7" s="58"/>
      <c r="E7" s="58"/>
      <c r="F7" s="58"/>
      <c r="G7" s="58"/>
      <c r="H7" s="58"/>
      <c r="I7" s="58"/>
      <c r="J7" s="58"/>
      <c r="K7" s="58"/>
      <c r="L7" s="58"/>
      <c r="M7" s="59"/>
    </row>
    <row r="8" spans="1:13" ht="15.75" customHeight="1" x14ac:dyDescent="0.2">
      <c r="A8" s="54" t="s">
        <v>2</v>
      </c>
      <c r="B8" s="54" t="s">
        <v>3</v>
      </c>
      <c r="C8" s="54" t="s">
        <v>11</v>
      </c>
      <c r="D8" s="54" t="s">
        <v>4</v>
      </c>
      <c r="E8" s="54" t="s">
        <v>5</v>
      </c>
      <c r="F8" s="67"/>
      <c r="G8" s="66"/>
      <c r="H8" s="66"/>
      <c r="I8" s="69"/>
      <c r="J8" s="54" t="s">
        <v>6</v>
      </c>
      <c r="K8" s="54" t="s">
        <v>7</v>
      </c>
      <c r="L8" s="54" t="s">
        <v>12</v>
      </c>
      <c r="M8" s="54" t="s">
        <v>17</v>
      </c>
    </row>
    <row r="9" spans="1:13" ht="15.75" customHeight="1" x14ac:dyDescent="0.2">
      <c r="A9" s="55"/>
      <c r="B9" s="55"/>
      <c r="C9" s="55"/>
      <c r="D9" s="55"/>
      <c r="E9" s="55"/>
      <c r="F9" s="68"/>
      <c r="G9" s="70"/>
      <c r="H9" s="70"/>
      <c r="I9" s="71"/>
      <c r="J9" s="55"/>
      <c r="K9" s="55"/>
      <c r="L9" s="55"/>
      <c r="M9" s="55"/>
    </row>
    <row r="10" spans="1:13" ht="15.75" customHeight="1" x14ac:dyDescent="0.2">
      <c r="A10" s="55"/>
      <c r="B10" s="55"/>
      <c r="C10" s="55"/>
      <c r="D10" s="55"/>
      <c r="E10" s="55"/>
      <c r="F10" s="68"/>
      <c r="G10" s="70"/>
      <c r="H10" s="70"/>
      <c r="I10" s="71"/>
      <c r="J10" s="55"/>
      <c r="K10" s="55"/>
      <c r="L10" s="55"/>
      <c r="M10" s="55"/>
    </row>
    <row r="11" spans="1:13" ht="93" customHeight="1" x14ac:dyDescent="0.2">
      <c r="A11" s="56"/>
      <c r="B11" s="60"/>
      <c r="C11" s="56"/>
      <c r="D11" s="56"/>
      <c r="E11" s="72"/>
      <c r="F11" s="28" t="s">
        <v>33</v>
      </c>
      <c r="G11" s="73" t="s">
        <v>29</v>
      </c>
      <c r="H11" s="5" t="s">
        <v>30</v>
      </c>
      <c r="I11" s="5" t="s">
        <v>31</v>
      </c>
      <c r="J11" s="56"/>
      <c r="K11" s="56"/>
      <c r="L11" s="56"/>
      <c r="M11" s="56"/>
    </row>
    <row r="12" spans="1:13" ht="15.75" x14ac:dyDescent="0.2">
      <c r="A12" s="24">
        <v>1</v>
      </c>
      <c r="B12" s="25">
        <v>2</v>
      </c>
      <c r="C12" s="26">
        <v>3</v>
      </c>
      <c r="D12" s="6">
        <v>4</v>
      </c>
      <c r="E12" s="6">
        <v>5</v>
      </c>
      <c r="F12" s="74"/>
      <c r="G12" s="6">
        <v>7</v>
      </c>
      <c r="H12" s="6"/>
      <c r="I12" s="27">
        <v>8</v>
      </c>
      <c r="J12" s="6">
        <v>9</v>
      </c>
      <c r="K12" s="6">
        <v>10</v>
      </c>
      <c r="L12" s="6">
        <v>11</v>
      </c>
      <c r="M12" s="6">
        <v>12</v>
      </c>
    </row>
    <row r="13" spans="1:13" ht="15.75" x14ac:dyDescent="0.2">
      <c r="A13" s="62"/>
      <c r="B13" s="62"/>
      <c r="C13" s="62"/>
      <c r="D13" s="62"/>
      <c r="E13" s="62"/>
      <c r="F13" s="62"/>
      <c r="G13" s="62"/>
      <c r="H13" s="62"/>
      <c r="I13" s="62"/>
      <c r="J13" s="62"/>
      <c r="K13" s="62"/>
      <c r="L13" s="62"/>
      <c r="M13" s="62"/>
    </row>
    <row r="14" spans="1:13" ht="31.15" customHeight="1" x14ac:dyDescent="0.2">
      <c r="A14" s="29">
        <v>1</v>
      </c>
      <c r="B14" s="19" t="s">
        <v>18</v>
      </c>
      <c r="C14" s="20" t="s">
        <v>23</v>
      </c>
      <c r="D14" s="30" t="s">
        <v>10</v>
      </c>
      <c r="E14" s="13">
        <v>1</v>
      </c>
      <c r="F14" s="75">
        <v>145000</v>
      </c>
      <c r="G14" s="31">
        <v>166300</v>
      </c>
      <c r="H14" s="31">
        <v>166739.32</v>
      </c>
      <c r="I14" s="31">
        <v>166506.21</v>
      </c>
      <c r="J14" s="32">
        <f>STDEV(G14:I14)/AVERAGE(G14:I14)</f>
        <v>1.319983085137704E-3</v>
      </c>
      <c r="K14" s="33" t="str">
        <f t="shared" ref="K14:K17" si="0">IF(J14&lt;0.33,"ОДНОРОДНЫЕ","НЕОДНОРОДНЫЕ")</f>
        <v>ОДНОРОДНЫЕ</v>
      </c>
      <c r="L14" s="21">
        <f>(G14+I14+H14+F14)/4</f>
        <v>161136.38250000001</v>
      </c>
      <c r="M14" s="21">
        <f>E14*L14</f>
        <v>161136.38250000001</v>
      </c>
    </row>
    <row r="15" spans="1:13" ht="31.15" customHeight="1" x14ac:dyDescent="0.2">
      <c r="A15" s="13">
        <v>2</v>
      </c>
      <c r="B15" s="19" t="s">
        <v>19</v>
      </c>
      <c r="C15" s="20" t="s">
        <v>23</v>
      </c>
      <c r="D15" s="30" t="s">
        <v>10</v>
      </c>
      <c r="E15" s="13">
        <v>1</v>
      </c>
      <c r="F15" s="28"/>
      <c r="G15" s="31">
        <v>17500</v>
      </c>
      <c r="H15" s="31">
        <v>17546.23</v>
      </c>
      <c r="I15" s="31">
        <v>17521.7</v>
      </c>
      <c r="J15" s="32">
        <f>STDEV(G15:I15)/AVERAGE(G15:I15)</f>
        <v>1.3199739187678297E-3</v>
      </c>
      <c r="K15" s="33" t="str">
        <f t="shared" si="0"/>
        <v>ОДНОРОДНЫЕ</v>
      </c>
      <c r="L15" s="21">
        <f t="shared" ref="L15:L17" si="1">(G15+I15+H15)/3</f>
        <v>17522.64333333333</v>
      </c>
      <c r="M15" s="21">
        <f t="shared" ref="M15:M16" si="2">E15*L15</f>
        <v>17522.64333333333</v>
      </c>
    </row>
    <row r="16" spans="1:13" ht="31.15" customHeight="1" x14ac:dyDescent="0.2">
      <c r="A16" s="13">
        <v>3</v>
      </c>
      <c r="B16" s="19" t="s">
        <v>20</v>
      </c>
      <c r="C16" s="20" t="s">
        <v>23</v>
      </c>
      <c r="D16" s="30" t="s">
        <v>22</v>
      </c>
      <c r="E16" s="13">
        <v>4</v>
      </c>
      <c r="F16" s="28"/>
      <c r="G16" s="31">
        <v>72000</v>
      </c>
      <c r="H16" s="31">
        <v>72190.2</v>
      </c>
      <c r="I16" s="31">
        <v>72089.279999999999</v>
      </c>
      <c r="J16" s="32">
        <f>STDEV(G16:I16)/AVERAGE(G16:I16)</f>
        <v>1.3199496909281588E-3</v>
      </c>
      <c r="K16" s="33" t="str">
        <f t="shared" si="0"/>
        <v>ОДНОРОДНЫЕ</v>
      </c>
      <c r="L16" s="21">
        <f t="shared" si="1"/>
        <v>72093.159999999989</v>
      </c>
      <c r="M16" s="21">
        <f t="shared" si="2"/>
        <v>288372.63999999996</v>
      </c>
    </row>
    <row r="17" spans="1:13" ht="31.15" customHeight="1" x14ac:dyDescent="0.2">
      <c r="A17" s="13">
        <v>4</v>
      </c>
      <c r="B17" s="19" t="s">
        <v>21</v>
      </c>
      <c r="C17" s="20" t="s">
        <v>24</v>
      </c>
      <c r="D17" s="30" t="s">
        <v>10</v>
      </c>
      <c r="E17" s="13">
        <v>4</v>
      </c>
      <c r="F17" s="28"/>
      <c r="G17" s="31">
        <v>30912.22</v>
      </c>
      <c r="H17" s="31">
        <v>30993.88</v>
      </c>
      <c r="I17" s="31">
        <v>30950.55</v>
      </c>
      <c r="J17" s="32">
        <f>STDEV(G17:I17)/AVERAGE(G17:I17)</f>
        <v>1.3199540685925036E-3</v>
      </c>
      <c r="K17" s="33" t="str">
        <f t="shared" si="0"/>
        <v>ОДНОРОДНЫЕ</v>
      </c>
      <c r="L17" s="21">
        <f t="shared" si="1"/>
        <v>30952.216666666671</v>
      </c>
      <c r="M17" s="21">
        <v>123808.88</v>
      </c>
    </row>
    <row r="18" spans="1:13" ht="20.25" customHeight="1" x14ac:dyDescent="0.2">
      <c r="A18" s="13"/>
      <c r="B18" s="34" t="s">
        <v>8</v>
      </c>
      <c r="C18" s="13"/>
      <c r="D18" s="35"/>
      <c r="E18" s="35"/>
      <c r="F18" s="35"/>
      <c r="G18" s="36"/>
      <c r="H18" s="36"/>
      <c r="I18" s="36"/>
      <c r="J18" s="36"/>
      <c r="K18" s="36"/>
      <c r="L18" s="37"/>
      <c r="M18" s="38">
        <v>590840.54</v>
      </c>
    </row>
    <row r="19" spans="1:13" ht="20.25" customHeight="1" x14ac:dyDescent="0.2">
      <c r="A19" s="3"/>
      <c r="B19" s="3" t="s">
        <v>9</v>
      </c>
      <c r="C19" s="14"/>
      <c r="D19" s="3"/>
      <c r="E19" s="3"/>
      <c r="F19" s="23"/>
      <c r="G19" s="3"/>
      <c r="H19" s="18"/>
      <c r="I19" s="4"/>
      <c r="J19" s="3"/>
      <c r="K19" s="3"/>
      <c r="L19" s="3"/>
      <c r="M19" s="3"/>
    </row>
    <row r="20" spans="1:13" ht="27" customHeight="1" x14ac:dyDescent="0.2">
      <c r="A20" s="3"/>
      <c r="B20" s="3"/>
      <c r="C20" s="3"/>
      <c r="D20" s="3"/>
      <c r="E20" s="3"/>
      <c r="F20" s="23"/>
      <c r="G20" s="3"/>
      <c r="H20" s="18"/>
      <c r="I20" s="4"/>
      <c r="J20" s="3"/>
      <c r="K20" s="3"/>
      <c r="L20" s="3"/>
      <c r="M20" s="3"/>
    </row>
    <row r="21" spans="1:13" ht="35.450000000000003" customHeight="1" x14ac:dyDescent="0.2">
      <c r="A21" s="61" t="s">
        <v>27</v>
      </c>
      <c r="B21" s="57"/>
      <c r="C21" s="57"/>
      <c r="D21" s="57"/>
      <c r="E21" s="57"/>
      <c r="F21" s="22"/>
      <c r="G21" s="15"/>
      <c r="H21" s="15"/>
      <c r="I21" s="57" t="s">
        <v>28</v>
      </c>
      <c r="J21" s="57"/>
      <c r="K21" s="15"/>
      <c r="L21" s="15"/>
      <c r="M21" s="16"/>
    </row>
    <row r="22" spans="1:13" ht="10.5" customHeight="1" x14ac:dyDescent="0.2">
      <c r="A22" s="7"/>
      <c r="B22" s="8"/>
      <c r="C22" s="12"/>
      <c r="D22" s="8"/>
      <c r="E22" s="8"/>
      <c r="F22" s="8"/>
      <c r="G22" s="8"/>
      <c r="H22" s="8"/>
      <c r="I22" s="10"/>
      <c r="J22" s="8"/>
      <c r="K22" s="8"/>
      <c r="L22" s="8"/>
      <c r="M22" s="8"/>
    </row>
    <row r="23" spans="1:13" ht="21" hidden="1" customHeight="1" x14ac:dyDescent="0.2">
      <c r="A23" s="7"/>
      <c r="B23" s="8"/>
      <c r="C23" s="8"/>
      <c r="D23" s="8"/>
      <c r="E23" s="8"/>
      <c r="F23" s="8"/>
      <c r="G23" s="8"/>
      <c r="H23" s="8"/>
      <c r="I23" s="10"/>
      <c r="J23" s="8"/>
      <c r="K23" s="8"/>
      <c r="L23" s="8"/>
      <c r="M23" s="8"/>
    </row>
    <row r="24" spans="1:13" ht="72.599999999999994" customHeight="1" x14ac:dyDescent="0.2">
      <c r="B24" s="17" t="s">
        <v>32</v>
      </c>
      <c r="C24" s="8"/>
      <c r="D24" s="3"/>
      <c r="E24" s="9"/>
      <c r="F24" s="9"/>
      <c r="G24" s="9"/>
      <c r="H24" s="9"/>
      <c r="I24" s="11"/>
      <c r="J24" s="9"/>
      <c r="K24" s="9"/>
      <c r="L24" s="8"/>
      <c r="M24" s="8"/>
    </row>
    <row r="25" spans="1:13" ht="15.75" x14ac:dyDescent="0.2">
      <c r="C25" s="3"/>
    </row>
  </sheetData>
  <mergeCells count="24">
    <mergeCell ref="I21:J21"/>
    <mergeCell ref="A7:M7"/>
    <mergeCell ref="A8:A11"/>
    <mergeCell ref="B8:B11"/>
    <mergeCell ref="C8:C11"/>
    <mergeCell ref="D8:D11"/>
    <mergeCell ref="E8:E11"/>
    <mergeCell ref="J8:J11"/>
    <mergeCell ref="K8:K11"/>
    <mergeCell ref="L8:L11"/>
    <mergeCell ref="A21:E21"/>
    <mergeCell ref="A13:M13"/>
    <mergeCell ref="F8:I10"/>
    <mergeCell ref="A5:D5"/>
    <mergeCell ref="E5:M5"/>
    <mergeCell ref="A6:D6"/>
    <mergeCell ref="E6:M6"/>
    <mergeCell ref="M8:M11"/>
    <mergeCell ref="L1:M1"/>
    <mergeCell ref="B2:M2"/>
    <mergeCell ref="A3:D3"/>
    <mergeCell ref="E3:M3"/>
    <mergeCell ref="A4:D4"/>
    <mergeCell ref="E4:M4"/>
  </mergeCells>
  <phoneticPr fontId="1" type="noConversion"/>
  <pageMargins left="0.7" right="0.7" top="0.75" bottom="0.75" header="0.3" footer="0.3"/>
  <pageSetup paperSize="9" scale="53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Афонченкова Полина Анатольевна</cp:lastModifiedBy>
  <cp:lastPrinted>2026-05-21T12:10:29Z</cp:lastPrinted>
  <dcterms:created xsi:type="dcterms:W3CDTF">2022-08-25T07:02:48Z</dcterms:created>
  <dcterms:modified xsi:type="dcterms:W3CDTF">2026-05-21T12:11:03Z</dcterms:modified>
</cp:coreProperties>
</file>