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8800" windowHeight="11700" activeTab="1"/>
  </bookViews>
  <sheets>
    <sheet name="ДВ" sheetId="1" r:id="rId1"/>
    <sheet name="ХАБ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 l="1"/>
  <c r="F10" i="2" s="1"/>
  <c r="D10" i="2"/>
  <c r="E9" i="2"/>
  <c r="F9" i="2" s="1"/>
  <c r="D9" i="2"/>
  <c r="D8" i="2"/>
  <c r="E8" i="2" s="1"/>
  <c r="F8" i="2" s="1"/>
  <c r="D7" i="2"/>
  <c r="E7" i="2" s="1"/>
  <c r="F7" i="2" s="1"/>
  <c r="F11" i="2" s="1"/>
  <c r="D8" i="1" l="1"/>
  <c r="D9" i="1"/>
  <c r="D10" i="1"/>
  <c r="D7" i="1"/>
  <c r="E8" i="1" l="1"/>
  <c r="F8" i="1" s="1"/>
  <c r="E9" i="1"/>
  <c r="F9" i="1" s="1"/>
  <c r="E10" i="1"/>
  <c r="F10" i="1" s="1"/>
  <c r="E7" i="1" l="1"/>
  <c r="F7" i="1" s="1"/>
  <c r="F11" i="1" s="1"/>
</calcChain>
</file>

<file path=xl/sharedStrings.xml><?xml version="1.0" encoding="utf-8"?>
<sst xmlns="http://schemas.openxmlformats.org/spreadsheetml/2006/main" count="34" uniqueCount="17">
  <si>
    <t>Наименование товара</t>
  </si>
  <si>
    <t>Количество товара (литр; кубический дециметр)</t>
  </si>
  <si>
    <t xml:space="preserve">Стоимость еденицы товара с учётом отвлечения
денежных средств, руб
</t>
  </si>
  <si>
    <t>Определение НМЦК</t>
  </si>
  <si>
    <t xml:space="preserve">Бензин автомобильный (розничная
реализация) АИ-92
</t>
  </si>
  <si>
    <t xml:space="preserve">Бензин автомобильный (розничная
реализация) АИ-95
</t>
  </si>
  <si>
    <t>Дизельное топливо</t>
  </si>
  <si>
    <t>Итого:</t>
  </si>
  <si>
    <t>Коэффициент отвлечения денежных средств*</t>
  </si>
  <si>
    <t>Таблица расчета начальной (максимальной) цены</t>
  </si>
  <si>
    <t>Таблица №1. Обоснование НМЦК</t>
  </si>
  <si>
    <t>*Кодс=(Кцб/100)/12*N+1 где,
Кодс – коэффициент отвлечения денежных средств;
Кцб – ставка рефинансирования (ключевая ставка) на момент расчёта, % - 17
N – количество месяцев исполнения контракта – 3 месяца, с учётом приёмки и оплаты ,</t>
  </si>
  <si>
    <t xml:space="preserve">Средняя потребительская цена товара на дату определения цены на
основании статистических данных Территориального органа
Федеральной службы государственной статистики https://www.fedstat.ru/indicator/31448
</t>
  </si>
  <si>
    <t>!!!   В формуле необходимо изменять действующую ставку рефинансирования на дату проведения закупки, количество месяцев поставки товара (выделены красным ниже)</t>
  </si>
  <si>
    <t>Приказ ФАС России от 22.11.2024 N 894/24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топлива моторного, включая автомобильный и авиационный бензин" (Зарегистрировано в Минюсте России 23.01.2025 N 81004)</t>
  </si>
  <si>
    <t xml:space="preserve">Бензин автомобильный (розничная
реализация) АИ-98
</t>
  </si>
  <si>
    <r>
      <t>(17/100)/12*</t>
    </r>
    <r>
      <rPr>
        <sz val="11"/>
        <color rgb="FFFF0000"/>
        <rFont val="Calibri"/>
        <family val="2"/>
        <charset val="204"/>
        <scheme val="minor"/>
      </rPr>
      <t>11</t>
    </r>
    <r>
      <rPr>
        <sz val="11"/>
        <color theme="1"/>
        <rFont val="Calibri"/>
        <family val="2"/>
        <scheme val="minor"/>
      </rPr>
      <t>+1=1,043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</si>
</sst>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horizontal="center" vertical="center"/>
    </xf>
    <xf numFmtId="0" fontId="0" fillId="2" borderId="0" xfId="0" applyFill="1"/>
    <xf numFmtId="164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opLeftCell="B1" workbookViewId="0">
      <selection activeCell="C8" sqref="C8"/>
    </sheetView>
  </sheetViews>
  <sheetFormatPr defaultRowHeight="15" x14ac:dyDescent="0.25"/>
  <cols>
    <col min="1" max="1" width="42" customWidth="1"/>
    <col min="2" max="2" width="20.7109375" customWidth="1"/>
    <col min="3" max="3" width="37.85546875" customWidth="1"/>
    <col min="4" max="4" width="19.5703125" customWidth="1"/>
    <col min="5" max="5" width="21.140625" customWidth="1"/>
    <col min="6" max="6" width="19.42578125" customWidth="1"/>
  </cols>
  <sheetData>
    <row r="1" spans="1:6" ht="19.5" customHeight="1" x14ac:dyDescent="0.25"/>
    <row r="2" spans="1:6" ht="25.5" customHeight="1" x14ac:dyDescent="0.25">
      <c r="D2" s="13" t="s">
        <v>10</v>
      </c>
      <c r="E2" s="13"/>
      <c r="F2" s="13"/>
    </row>
    <row r="3" spans="1:6" ht="128.25" customHeight="1" x14ac:dyDescent="0.25">
      <c r="D3" s="15" t="s">
        <v>14</v>
      </c>
      <c r="E3" s="15"/>
      <c r="F3" s="15"/>
    </row>
    <row r="4" spans="1:6" x14ac:dyDescent="0.25">
      <c r="A4" s="14" t="s">
        <v>9</v>
      </c>
      <c r="B4" s="14"/>
      <c r="C4" s="14"/>
      <c r="D4" s="14"/>
      <c r="E4" s="14"/>
      <c r="F4" s="14"/>
    </row>
    <row r="6" spans="1:6" ht="130.5" customHeight="1" x14ac:dyDescent="0.25">
      <c r="A6" s="1" t="s">
        <v>0</v>
      </c>
      <c r="B6" s="1" t="s">
        <v>1</v>
      </c>
      <c r="C6" s="1" t="s">
        <v>12</v>
      </c>
      <c r="D6" s="7" t="s">
        <v>8</v>
      </c>
      <c r="E6" s="1" t="s">
        <v>2</v>
      </c>
      <c r="F6" s="1" t="s">
        <v>3</v>
      </c>
    </row>
    <row r="7" spans="1:6" ht="45" x14ac:dyDescent="0.25">
      <c r="A7" s="2" t="s">
        <v>4</v>
      </c>
      <c r="B7" s="4">
        <v>500</v>
      </c>
      <c r="C7" s="4">
        <v>71.13</v>
      </c>
      <c r="D7" s="6">
        <f>(16/100)/12*11+1</f>
        <v>1.1466666666666667</v>
      </c>
      <c r="E7" s="4">
        <f>C7*D7</f>
        <v>81.562399999999997</v>
      </c>
      <c r="F7" s="4">
        <f>E7*B7</f>
        <v>40781.199999999997</v>
      </c>
    </row>
    <row r="8" spans="1:6" ht="45" x14ac:dyDescent="0.25">
      <c r="A8" s="2" t="s">
        <v>5</v>
      </c>
      <c r="B8" s="4">
        <v>5300</v>
      </c>
      <c r="C8" s="4">
        <v>72.819999999999993</v>
      </c>
      <c r="D8" s="6">
        <f t="shared" ref="D8:D10" si="0">(16/100)/12*11+1</f>
        <v>1.1466666666666667</v>
      </c>
      <c r="E8" s="4">
        <f t="shared" ref="E8:E10" si="1">C8*D8</f>
        <v>83.500266666666661</v>
      </c>
      <c r="F8" s="4">
        <f t="shared" ref="F8:F10" si="2">E8*B8</f>
        <v>442551.41333333333</v>
      </c>
    </row>
    <row r="9" spans="1:6" ht="45" x14ac:dyDescent="0.25">
      <c r="A9" s="2" t="s">
        <v>15</v>
      </c>
      <c r="B9" s="4">
        <v>150</v>
      </c>
      <c r="C9" s="4">
        <v>86.89</v>
      </c>
      <c r="D9" s="6">
        <f t="shared" si="0"/>
        <v>1.1466666666666667</v>
      </c>
      <c r="E9" s="4">
        <f t="shared" si="1"/>
        <v>99.633866666666677</v>
      </c>
      <c r="F9" s="4">
        <f t="shared" si="2"/>
        <v>14945.080000000002</v>
      </c>
    </row>
    <row r="10" spans="1:6" ht="36" customHeight="1" x14ac:dyDescent="0.25">
      <c r="A10" s="3" t="s">
        <v>6</v>
      </c>
      <c r="B10" s="4">
        <v>1000</v>
      </c>
      <c r="C10" s="4">
        <v>85.99</v>
      </c>
      <c r="D10" s="6">
        <f t="shared" si="0"/>
        <v>1.1466666666666667</v>
      </c>
      <c r="E10" s="4">
        <f t="shared" si="1"/>
        <v>98.601866666666666</v>
      </c>
      <c r="F10" s="4">
        <f t="shared" si="2"/>
        <v>98601.866666666669</v>
      </c>
    </row>
    <row r="11" spans="1:6" ht="41.25" customHeight="1" x14ac:dyDescent="0.25">
      <c r="A11" s="8" t="s">
        <v>7</v>
      </c>
      <c r="B11" s="9"/>
      <c r="C11" s="9"/>
      <c r="D11" s="9"/>
      <c r="E11" s="10"/>
      <c r="F11" s="4">
        <f>SUM(F7:F10)</f>
        <v>596879.56000000006</v>
      </c>
    </row>
    <row r="13" spans="1:6" ht="57" customHeight="1" x14ac:dyDescent="0.25">
      <c r="A13" s="11" t="s">
        <v>11</v>
      </c>
      <c r="B13" s="12"/>
      <c r="C13" s="12"/>
      <c r="D13" s="12"/>
      <c r="E13" s="12"/>
      <c r="F13" s="12"/>
    </row>
    <row r="15" spans="1:6" x14ac:dyDescent="0.25">
      <c r="A15" s="5" t="s">
        <v>13</v>
      </c>
      <c r="B15" s="5"/>
      <c r="C15" s="5"/>
      <c r="D15" s="5"/>
      <c r="E15" s="5"/>
      <c r="F15" s="5"/>
    </row>
    <row r="16" spans="1:6" x14ac:dyDescent="0.25">
      <c r="A16" t="s">
        <v>16</v>
      </c>
    </row>
  </sheetData>
  <mergeCells count="5">
    <mergeCell ref="A11:E11"/>
    <mergeCell ref="A13:F13"/>
    <mergeCell ref="D2:F2"/>
    <mergeCell ref="A4:F4"/>
    <mergeCell ref="D3:F3"/>
  </mergeCells>
  <pageMargins left="0.70866141732283472" right="0.70866141732283472" top="0" bottom="0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topLeftCell="A4" workbookViewId="0">
      <selection activeCell="B9" sqref="B9"/>
    </sheetView>
  </sheetViews>
  <sheetFormatPr defaultRowHeight="15" x14ac:dyDescent="0.25"/>
  <cols>
    <col min="1" max="1" width="42" customWidth="1"/>
    <col min="2" max="2" width="20.7109375" customWidth="1"/>
    <col min="3" max="3" width="37.85546875" customWidth="1"/>
    <col min="4" max="4" width="19.5703125" customWidth="1"/>
    <col min="5" max="5" width="21.140625" customWidth="1"/>
    <col min="6" max="6" width="19.42578125" customWidth="1"/>
  </cols>
  <sheetData>
    <row r="1" spans="1:6" ht="19.5" customHeight="1" x14ac:dyDescent="0.25"/>
    <row r="2" spans="1:6" ht="25.5" customHeight="1" x14ac:dyDescent="0.25">
      <c r="D2" s="13" t="s">
        <v>10</v>
      </c>
      <c r="E2" s="13"/>
      <c r="F2" s="13"/>
    </row>
    <row r="3" spans="1:6" ht="128.25" customHeight="1" x14ac:dyDescent="0.25">
      <c r="D3" s="15" t="s">
        <v>14</v>
      </c>
      <c r="E3" s="15"/>
      <c r="F3" s="15"/>
    </row>
    <row r="4" spans="1:6" x14ac:dyDescent="0.25">
      <c r="A4" s="14" t="s">
        <v>9</v>
      </c>
      <c r="B4" s="14"/>
      <c r="C4" s="14"/>
      <c r="D4" s="14"/>
      <c r="E4" s="14"/>
      <c r="F4" s="14"/>
    </row>
    <row r="6" spans="1:6" ht="130.5" customHeight="1" x14ac:dyDescent="0.25">
      <c r="A6" s="1" t="s">
        <v>0</v>
      </c>
      <c r="B6" s="1" t="s">
        <v>1</v>
      </c>
      <c r="C6" s="1" t="s">
        <v>12</v>
      </c>
      <c r="D6" s="7" t="s">
        <v>8</v>
      </c>
      <c r="E6" s="1" t="s">
        <v>2</v>
      </c>
      <c r="F6" s="1" t="s">
        <v>3</v>
      </c>
    </row>
    <row r="7" spans="1:6" ht="45" x14ac:dyDescent="0.25">
      <c r="A7" s="2" t="s">
        <v>4</v>
      </c>
      <c r="B7" s="4">
        <v>290</v>
      </c>
      <c r="C7" s="4">
        <v>68.59</v>
      </c>
      <c r="D7" s="6">
        <f>(16/100)/12*11+1</f>
        <v>1.1466666666666667</v>
      </c>
      <c r="E7" s="4">
        <f>C7*D7</f>
        <v>78.649866666666668</v>
      </c>
      <c r="F7" s="4">
        <f>E7*B7</f>
        <v>22808.461333333333</v>
      </c>
    </row>
    <row r="8" spans="1:6" ht="45" x14ac:dyDescent="0.25">
      <c r="A8" s="2" t="s">
        <v>5</v>
      </c>
      <c r="B8" s="4">
        <v>5150</v>
      </c>
      <c r="C8" s="4">
        <v>71.27</v>
      </c>
      <c r="D8" s="6">
        <f t="shared" ref="D8:D10" si="0">(16/100)/12*11+1</f>
        <v>1.1466666666666667</v>
      </c>
      <c r="E8" s="4">
        <f t="shared" ref="E8:E10" si="1">C8*D8</f>
        <v>81.72293333333333</v>
      </c>
      <c r="F8" s="4">
        <f t="shared" ref="F8:F10" si="2">E8*B8</f>
        <v>420873.10666666663</v>
      </c>
    </row>
    <row r="9" spans="1:6" ht="45" x14ac:dyDescent="0.25">
      <c r="A9" s="2" t="s">
        <v>15</v>
      </c>
      <c r="B9" s="4">
        <v>100</v>
      </c>
      <c r="C9" s="4">
        <v>83.86</v>
      </c>
      <c r="D9" s="6">
        <f t="shared" si="0"/>
        <v>1.1466666666666667</v>
      </c>
      <c r="E9" s="4">
        <f t="shared" si="1"/>
        <v>96.159466666666674</v>
      </c>
      <c r="F9" s="4">
        <f t="shared" si="2"/>
        <v>9615.9466666666667</v>
      </c>
    </row>
    <row r="10" spans="1:6" ht="36" customHeight="1" x14ac:dyDescent="0.25">
      <c r="A10" s="3" t="s">
        <v>6</v>
      </c>
      <c r="B10" s="4">
        <v>1500</v>
      </c>
      <c r="C10" s="4">
        <v>85.26</v>
      </c>
      <c r="D10" s="6">
        <f t="shared" si="0"/>
        <v>1.1466666666666667</v>
      </c>
      <c r="E10" s="4">
        <f t="shared" si="1"/>
        <v>97.764800000000008</v>
      </c>
      <c r="F10" s="4">
        <f t="shared" si="2"/>
        <v>146647.20000000001</v>
      </c>
    </row>
    <row r="11" spans="1:6" ht="41.25" customHeight="1" x14ac:dyDescent="0.25">
      <c r="A11" s="8" t="s">
        <v>7</v>
      </c>
      <c r="B11" s="9"/>
      <c r="C11" s="9"/>
      <c r="D11" s="9"/>
      <c r="E11" s="10"/>
      <c r="F11" s="4">
        <f>SUM(F7:F10)</f>
        <v>599944.7146666667</v>
      </c>
    </row>
    <row r="13" spans="1:6" ht="57" customHeight="1" x14ac:dyDescent="0.25">
      <c r="A13" s="11" t="s">
        <v>11</v>
      </c>
      <c r="B13" s="12"/>
      <c r="C13" s="12"/>
      <c r="D13" s="12"/>
      <c r="E13" s="12"/>
      <c r="F13" s="12"/>
    </row>
    <row r="15" spans="1:6" x14ac:dyDescent="0.25">
      <c r="A15" s="5" t="s">
        <v>13</v>
      </c>
      <c r="B15" s="5"/>
      <c r="C15" s="5"/>
      <c r="D15" s="5"/>
      <c r="E15" s="5"/>
      <c r="F15" s="5"/>
    </row>
    <row r="16" spans="1:6" x14ac:dyDescent="0.25">
      <c r="A16" t="s">
        <v>16</v>
      </c>
    </row>
  </sheetData>
  <mergeCells count="5">
    <mergeCell ref="D2:F2"/>
    <mergeCell ref="D3:F3"/>
    <mergeCell ref="A4:F4"/>
    <mergeCell ref="A11:E11"/>
    <mergeCell ref="A13:F13"/>
  </mergeCells>
  <pageMargins left="0.70866141732283472" right="0.70866141732283472" top="0" bottom="0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ДВ</vt:lpstr>
      <vt:lpstr>ХАБ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2026-05-18T01:18:50Z</dcterms:modified>
</cp:coreProperties>
</file>