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r2016\Госконтракты (инет)\_ГОСКОНТРАКТЫ\2026\ЕАТ\Обучение ОРиН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Лист1!$A$1:$M$22</definedName>
  </definedNames>
  <calcPr calcId="162913"/>
</workbook>
</file>

<file path=xl/calcChain.xml><?xml version="1.0" encoding="utf-8"?>
<calcChain xmlns="http://schemas.openxmlformats.org/spreadsheetml/2006/main">
  <c r="L11" i="1" l="1"/>
  <c r="J11" i="1" s="1"/>
  <c r="M11" i="1" l="1"/>
  <c r="M12" i="1" s="1"/>
  <c r="K11" i="1"/>
</calcChain>
</file>

<file path=xl/sharedStrings.xml><?xml version="1.0" encoding="utf-8"?>
<sst xmlns="http://schemas.openxmlformats.org/spreadsheetml/2006/main" count="36" uniqueCount="34">
  <si>
    <t>Используемый метод определения НМЦК 
с обоснованием: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</si>
  <si>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</si>
  <si>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</si>
  <si>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</si>
  <si>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</si>
  <si>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</si>
  <si>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</si>
  <si>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1</t>
  </si>
  <si>
    <t>Поставщик 2</t>
  </si>
  <si>
    <t>Поставщик 3</t>
  </si>
  <si>
    <t>Среднеквадр. отклонение</t>
  </si>
  <si>
    <t>Коэффициент вариации (%)</t>
  </si>
  <si>
    <t>НМЦК (руб)</t>
  </si>
  <si>
    <t>Цена (руб.)</t>
  </si>
  <si>
    <t>Итого:</t>
  </si>
  <si>
    <t>(подпись/расшифровка подписи)</t>
  </si>
  <si>
    <t>Средняя цена (руб.)</t>
  </si>
  <si>
    <t>(должность,звание)</t>
  </si>
  <si>
    <t xml:space="preserve"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
</t>
  </si>
  <si>
    <t xml:space="preserve">См. рапорт (заявка) и прилагаемые к ней документы
</t>
  </si>
  <si>
    <t xml:space="preserve">Дата подготовки обоснования НМЦК: </t>
  </si>
  <si>
    <t xml:space="preserve">Ответсвенное должностное лицо заказчика (инициатор): </t>
  </si>
  <si>
    <t xml:space="preserve"> Обоснование начальной (максимальной) цены контракта проводилось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 (далее по тексту - Федеральный закон № 44-ФЗ, Закон 44-ФЗ) и приказом Министерства экономического развития Российской Федерации от 2 октября 2013 №567 «Об утверждении методических рекомендаций (далее - рекомендации) по применению методов определения начальной (максимальной) цены контракта, цены контракта, заключаемого с единственным исполнителем» (далее по тексту - рекомендации).
 Информация о валюте, используемой для формирования цены контракта и расчетов с поставщиком (подрядчиком, исполнителем): цена указана в валюте Российской Федерации - в российских рублях.</t>
  </si>
  <si>
    <t>Наименование объекта закупки</t>
  </si>
  <si>
    <t>Основные характеристики объекта закупки</t>
  </si>
  <si>
    <t xml:space="preserve">"Метод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Закона № 44-ФЗ). Для определения НМЦК в целях получения ценовой информации , в соответствии с пунктом 3.7., 3.9. рекомендаций были направлены запросы о предоставлении ценовой информации 5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""Интернет"") и имевшим в течение последних трех лет, предшествующих определению НМЦК, опыт выполнения аналогичных контрактов, заключенных с заказчиком и (или) другими заказчиками без применения к поставщику (подрядчику, исполнителю) неустоек (штрафов, пеней) в связи с неисполнением или ненадлежащим исполнением обязательств, предусмотренных соответствующим контрактом. Во исполнение п.3.13.1 рекомендаций была проведена проверка сведений о включении в реестр недобросовестных поставщиков (подрядчиков, исполнителей). Проверка показала, что потенциальные поставщики (подрячики, исполнители) которым были направлены запросы о предоставлении ценовой информации не включены в реестр недобросовестных поставщиков (подрядчиков, исполнителей)."
</t>
  </si>
  <si>
    <t>Цена включает в себя затраты на хранение , транспортировку, погрузку-разгрузку, страхование, уплату налогов, сборов и других обязательных платежей.</t>
  </si>
  <si>
    <t>85.41.99.000</t>
  </si>
  <si>
    <t>чел.</t>
  </si>
  <si>
    <t>Оказание услуг по дополнительному профессиональному образованию (Прочая закупка товаров, работ , услуг)</t>
  </si>
  <si>
    <t xml:space="preserve">Оказание услуг по  дополнительному профессиональному образованию по направлению 
«Радиационная безопасность при обращении с генерирующими источниками ионизирующих излучений (персонал группы А)» (72 часа)
(прочая закупка товаров, работ, услуг)
</t>
  </si>
  <si>
    <t>Начальник ОРиН майор внутренней службы</t>
  </si>
  <si>
    <t>/С.А. Бухвалов</t>
  </si>
  <si>
    <t xml:space="preserve">Коэфициэнт вариаций не превышаетт 33%, совокупность значений, используемых в расчёте, при определении НМЦК считается неоднородной.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</si>
</sst>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/>
    <xf numFmtId="0" fontId="2" fillId="0" borderId="0" applyAlignment="0"/>
  </cellStyleXfs>
  <cellXfs count="61">
    <xf numFmtId="0" fontId="0" fillId="0" borderId="8" xfId="0" applyBorder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2" fontId="6" fillId="0" borderId="0" xfId="0" applyNumberFormat="1" applyFont="1" applyAlignment="1">
      <alignment horizontal="center" vertical="center"/>
    </xf>
    <xf numFmtId="2" fontId="6" fillId="0" borderId="1" xfId="0" applyNumberFormat="1" applyFont="1" applyBorder="1"/>
    <xf numFmtId="2" fontId="6" fillId="0" borderId="0" xfId="0" applyNumberFormat="1" applyFont="1" applyBorder="1"/>
    <xf numFmtId="2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2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7" fillId="3" borderId="4" xfId="1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wrapText="1"/>
    </xf>
    <xf numFmtId="0" fontId="8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7</xdr:row>
      <xdr:rowOff>274320</xdr:rowOff>
    </xdr:from>
    <xdr:to>
      <xdr:col>1</xdr:col>
      <xdr:colOff>708660</xdr:colOff>
      <xdr:row>7</xdr:row>
      <xdr:rowOff>762000</xdr:rowOff>
    </xdr:to>
    <xdr:pic>
      <xdr:nvPicPr>
        <xdr:cNvPr id="2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167640</xdr:colOff>
      <xdr:row>9</xdr:row>
      <xdr:rowOff>99060</xdr:rowOff>
    </xdr:from>
    <xdr:to>
      <xdr:col>12</xdr:col>
      <xdr:colOff>1424940</xdr:colOff>
      <xdr:row>9</xdr:row>
      <xdr:rowOff>594360</xdr:rowOff>
    </xdr:to>
    <xdr:pic>
      <xdr:nvPicPr>
        <xdr:cNvPr id="3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175260</xdr:colOff>
      <xdr:row>9</xdr:row>
      <xdr:rowOff>205740</xdr:rowOff>
    </xdr:from>
    <xdr:to>
      <xdr:col>10</xdr:col>
      <xdr:colOff>929640</xdr:colOff>
      <xdr:row>9</xdr:row>
      <xdr:rowOff>601980</xdr:rowOff>
    </xdr:to>
    <xdr:pic>
      <xdr:nvPicPr>
        <xdr:cNvPr id="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9</xdr:row>
      <xdr:rowOff>182880</xdr:rowOff>
    </xdr:from>
    <xdr:to>
      <xdr:col>9</xdr:col>
      <xdr:colOff>1021080</xdr:colOff>
      <xdr:row>9</xdr:row>
      <xdr:rowOff>632460</xdr:rowOff>
    </xdr:to>
    <xdr:pic>
      <xdr:nvPicPr>
        <xdr:cNvPr id="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2"/>
  <sheetViews>
    <sheetView tabSelected="1" view="pageBreakPreview" zoomScale="80" zoomScaleNormal="80" zoomScaleSheetLayoutView="80" workbookViewId="0">
      <selection activeCell="A15" sqref="A15:M15"/>
    </sheetView>
  </sheetViews>
  <sheetFormatPr defaultColWidth="9.140625" defaultRowHeight="15" x14ac:dyDescent="0.25"/>
  <cols>
    <col min="1" max="1" width="7.85546875" style="1" customWidth="1"/>
    <col min="2" max="2" width="20.85546875" style="1" customWidth="1"/>
    <col min="3" max="4" width="17.85546875" style="1" customWidth="1"/>
    <col min="5" max="5" width="16.140625" style="1" customWidth="1"/>
    <col min="6" max="6" width="10.85546875" style="1" customWidth="1"/>
    <col min="7" max="7" width="17.42578125" style="1" customWidth="1"/>
    <col min="8" max="9" width="17.42578125" style="2" customWidth="1"/>
    <col min="10" max="10" width="18.28515625" style="3" customWidth="1"/>
    <col min="11" max="11" width="15.28515625" style="3" customWidth="1"/>
    <col min="12" max="12" width="11.28515625" style="2" customWidth="1"/>
    <col min="13" max="13" width="26.42578125" style="2" customWidth="1"/>
    <col min="14" max="14" width="64.140625" style="2" customWidth="1"/>
    <col min="15" max="15" width="18.42578125" style="1" customWidth="1"/>
    <col min="16" max="255" width="9.140625" style="1"/>
  </cols>
  <sheetData>
    <row r="1" spans="1:255" ht="33.4" customHeight="1" x14ac:dyDescent="0.25">
      <c r="A1" s="49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x14ac:dyDescent="0.25">
      <c r="A2" s="9"/>
      <c r="B2" s="9"/>
      <c r="C2" s="9"/>
      <c r="D2" s="9"/>
      <c r="E2" s="9"/>
      <c r="F2" s="9"/>
      <c r="G2" s="9"/>
      <c r="H2" s="10"/>
      <c r="I2" s="10"/>
      <c r="J2" s="11"/>
      <c r="K2" s="11"/>
      <c r="L2" s="10"/>
      <c r="M2" s="10"/>
      <c r="N2"/>
      <c r="O2"/>
    </row>
    <row r="3" spans="1:255" ht="49.5" customHeight="1" x14ac:dyDescent="0.25">
      <c r="A3" s="56" t="s">
        <v>22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/>
      <c r="O3"/>
    </row>
    <row r="4" spans="1:255" x14ac:dyDescent="0.25">
      <c r="A4" s="9"/>
      <c r="B4" s="9"/>
      <c r="C4" s="9"/>
      <c r="D4" s="9"/>
      <c r="E4" s="9"/>
      <c r="F4" s="9"/>
      <c r="G4" s="10"/>
      <c r="H4" s="10"/>
      <c r="I4" s="11"/>
      <c r="J4" s="11"/>
      <c r="K4" s="12"/>
      <c r="L4" s="13"/>
      <c r="M4" s="13"/>
      <c r="N4" s="1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27" customHeight="1" x14ac:dyDescent="0.25">
      <c r="A5" s="51" t="s">
        <v>23</v>
      </c>
      <c r="B5" s="51"/>
      <c r="C5" s="52" t="s">
        <v>29</v>
      </c>
      <c r="D5" s="53"/>
      <c r="E5" s="53"/>
      <c r="F5" s="53"/>
      <c r="G5" s="53"/>
      <c r="H5" s="53"/>
      <c r="I5" s="53"/>
      <c r="J5" s="53"/>
      <c r="K5" s="53"/>
      <c r="L5" s="53"/>
      <c r="M5" s="54"/>
      <c r="N5" s="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25.9" customHeight="1" x14ac:dyDescent="0.25">
      <c r="A6" s="51" t="s">
        <v>24</v>
      </c>
      <c r="B6" s="51"/>
      <c r="C6" s="55" t="s">
        <v>19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98.45" customHeight="1" x14ac:dyDescent="0.25">
      <c r="A7" s="51" t="s">
        <v>0</v>
      </c>
      <c r="B7" s="51"/>
      <c r="C7" s="57" t="s">
        <v>25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1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113.25" customHeight="1" x14ac:dyDescent="0.25">
      <c r="A8" s="58" t="s">
        <v>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33" customHeight="1" x14ac:dyDescent="0.25">
      <c r="A9" s="51" t="s">
        <v>2</v>
      </c>
      <c r="B9" s="51" t="s">
        <v>3</v>
      </c>
      <c r="C9" s="51"/>
      <c r="D9" s="59" t="s">
        <v>4</v>
      </c>
      <c r="E9" s="51" t="s">
        <v>5</v>
      </c>
      <c r="F9" s="60" t="s">
        <v>6</v>
      </c>
      <c r="G9" s="14" t="s">
        <v>7</v>
      </c>
      <c r="H9" s="14" t="s">
        <v>8</v>
      </c>
      <c r="I9" s="14" t="s">
        <v>9</v>
      </c>
      <c r="J9" s="15" t="s">
        <v>10</v>
      </c>
      <c r="K9" s="15" t="s">
        <v>11</v>
      </c>
      <c r="L9" s="16" t="s">
        <v>16</v>
      </c>
      <c r="M9" s="17" t="s">
        <v>12</v>
      </c>
      <c r="N9" s="1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58.15" customHeight="1" x14ac:dyDescent="0.25">
      <c r="A10" s="51"/>
      <c r="B10" s="51"/>
      <c r="C10" s="51"/>
      <c r="D10" s="59"/>
      <c r="E10" s="51"/>
      <c r="F10" s="60"/>
      <c r="G10" s="16" t="s">
        <v>13</v>
      </c>
      <c r="H10" s="16" t="s">
        <v>13</v>
      </c>
      <c r="I10" s="16" t="s">
        <v>13</v>
      </c>
      <c r="J10" s="15"/>
      <c r="K10" s="15"/>
      <c r="L10" s="16"/>
      <c r="M10" s="17"/>
      <c r="N10" s="1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117.75" customHeight="1" x14ac:dyDescent="0.25">
      <c r="A11" s="22">
        <v>1</v>
      </c>
      <c r="B11" s="47" t="s">
        <v>30</v>
      </c>
      <c r="C11" s="48"/>
      <c r="D11" s="28" t="s">
        <v>27</v>
      </c>
      <c r="E11" s="29" t="s">
        <v>28</v>
      </c>
      <c r="F11" s="30">
        <v>3</v>
      </c>
      <c r="G11" s="31">
        <v>3900</v>
      </c>
      <c r="H11" s="31">
        <v>5000</v>
      </c>
      <c r="I11" s="31">
        <v>3000</v>
      </c>
      <c r="J11" s="24">
        <f>SQRT(((SUM((POWER(G11-L11,2)),(POWER(H11-L11,2)),(POWER(I11-L11,2)))/(COLUMNS(G11:I11)-1))))</f>
        <v>1001.6652800961008</v>
      </c>
      <c r="K11" s="33">
        <f>J11/L11*100</f>
        <v>25.25204466457005</v>
      </c>
      <c r="L11" s="16">
        <f>ROUND((G11+H11+I11)/3,2)</f>
        <v>3966.67</v>
      </c>
      <c r="M11" s="17">
        <f>F11*L11</f>
        <v>11900.01</v>
      </c>
      <c r="N11" s="23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15.6" customHeight="1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6"/>
      <c r="L12" s="18" t="s">
        <v>14</v>
      </c>
      <c r="M12" s="21">
        <f>M11</f>
        <v>11900.01</v>
      </c>
      <c r="N12" s="1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24" customHeight="1" x14ac:dyDescent="0.25">
      <c r="A13" s="44" t="s">
        <v>33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27"/>
      <c r="M13" s="25"/>
      <c r="N13" s="1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34.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1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16.5" customHeight="1" x14ac:dyDescent="0.25">
      <c r="A15" s="46" t="s">
        <v>26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5" customHeight="1" x14ac:dyDescent="0.25">
      <c r="A16" s="39" t="s">
        <v>20</v>
      </c>
      <c r="B16" s="39"/>
      <c r="C16" s="39"/>
      <c r="D16" s="32">
        <v>46169</v>
      </c>
      <c r="E16" s="26"/>
      <c r="F16" s="26"/>
      <c r="G16" s="26"/>
      <c r="H16" s="26"/>
      <c r="I16" s="26"/>
      <c r="J16" s="26"/>
      <c r="K16" s="26"/>
      <c r="L16" s="26"/>
      <c r="M16" s="2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5" customHeight="1" thickBo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22.5" customHeight="1" thickBot="1" x14ac:dyDescent="0.3">
      <c r="A18" s="41" t="s">
        <v>21</v>
      </c>
      <c r="B18" s="41"/>
      <c r="C18" s="41"/>
      <c r="D18" s="41"/>
      <c r="E18" s="41"/>
      <c r="F18" s="9"/>
      <c r="G18" s="9"/>
      <c r="H18" s="9"/>
      <c r="I18" s="9"/>
      <c r="J18" s="9"/>
      <c r="K18" s="9"/>
      <c r="L18" s="9"/>
      <c r="M18" s="9"/>
      <c r="N18" s="1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21.75" customHeight="1" x14ac:dyDescent="0.25">
      <c r="A19" s="42" t="s">
        <v>31</v>
      </c>
      <c r="B19" s="42"/>
      <c r="C19" s="42"/>
      <c r="D19" s="42"/>
      <c r="E19" s="42"/>
      <c r="F19" s="9"/>
      <c r="G19" s="9"/>
      <c r="H19" s="9"/>
      <c r="I19" s="9"/>
      <c r="J19" s="9"/>
      <c r="K19" s="9"/>
      <c r="L19" s="9"/>
      <c r="M19" s="9"/>
      <c r="N19" s="1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24" customHeight="1" thickBot="1" x14ac:dyDescent="0.3">
      <c r="A20" s="43" t="s">
        <v>17</v>
      </c>
      <c r="B20" s="43"/>
      <c r="C20" s="43"/>
      <c r="D20" s="43"/>
      <c r="E20" s="43"/>
      <c r="F20" s="9"/>
      <c r="G20" s="9"/>
      <c r="H20" s="9"/>
      <c r="I20" s="9"/>
      <c r="J20" s="9"/>
      <c r="K20" s="9"/>
      <c r="L20" s="9"/>
      <c r="M20" s="9"/>
      <c r="N20" s="1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30.75" customHeight="1" x14ac:dyDescent="0.25">
      <c r="A21" s="37" t="s">
        <v>32</v>
      </c>
      <c r="B21" s="37"/>
      <c r="C21" s="37"/>
      <c r="D21" s="37"/>
      <c r="E21" s="37"/>
      <c r="F21" s="9"/>
      <c r="G21" s="9"/>
      <c r="H21" s="9"/>
      <c r="I21" s="9"/>
      <c r="J21" s="9"/>
      <c r="K21" s="9"/>
      <c r="L21" s="9"/>
      <c r="M21" s="9"/>
      <c r="N21" s="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21.2" customHeight="1" x14ac:dyDescent="0.25">
      <c r="A22" s="38" t="s">
        <v>15</v>
      </c>
      <c r="B22" s="38"/>
      <c r="C22" s="38"/>
      <c r="D22" s="38"/>
      <c r="E22" s="38"/>
      <c r="F22" s="19"/>
      <c r="G22" s="20"/>
      <c r="H22" s="9"/>
      <c r="I22" s="9"/>
      <c r="J22" s="20"/>
      <c r="K22" s="9"/>
      <c r="L22" s="9"/>
      <c r="M22" s="9"/>
      <c r="N22" s="6"/>
      <c r="O22" s="6"/>
      <c r="T22" s="6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45" customHeight="1" x14ac:dyDescent="0.25">
      <c r="A23" s="7"/>
      <c r="B23" s="7"/>
      <c r="G23" s="2"/>
      <c r="I23" s="8"/>
      <c r="J23" s="8"/>
      <c r="K23" s="2"/>
      <c r="N23" s="1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45" customHeight="1" x14ac:dyDescent="0.25">
      <c r="A24" s="7"/>
      <c r="B24" s="7"/>
      <c r="G24" s="2"/>
      <c r="I24" s="8"/>
      <c r="J24" s="8"/>
      <c r="K24" s="2"/>
      <c r="N24" s="1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45" customHeight="1" x14ac:dyDescent="0.25">
      <c r="A25" s="7"/>
      <c r="B25" s="7"/>
      <c r="G25" s="2"/>
      <c r="I25" s="8"/>
      <c r="J25" s="8"/>
      <c r="K25" s="2"/>
      <c r="N25" s="1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14.45" customHeight="1" x14ac:dyDescent="0.25">
      <c r="A26" s="7"/>
      <c r="B26" s="7"/>
      <c r="G26" s="2"/>
      <c r="I26" s="8"/>
      <c r="J26" s="8"/>
      <c r="K26" s="2"/>
      <c r="N26" s="1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4.45" customHeight="1" x14ac:dyDescent="0.25">
      <c r="A27" s="7"/>
      <c r="B27" s="7"/>
      <c r="G27" s="2"/>
      <c r="I27" s="8"/>
      <c r="J27" s="8"/>
      <c r="K27" s="8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4.45" customHeight="1" x14ac:dyDescent="0.25">
      <c r="A28" s="7"/>
      <c r="B28" s="7"/>
      <c r="G28" s="2"/>
      <c r="I28" s="8"/>
      <c r="J28" s="8"/>
      <c r="K28" s="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14.45" customHeight="1" x14ac:dyDescent="0.25">
      <c r="A29" s="7"/>
      <c r="B29" s="7"/>
      <c r="G29" s="2"/>
      <c r="I29" s="8"/>
      <c r="J29" s="8"/>
      <c r="K29" s="8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255" ht="14.45" customHeight="1" x14ac:dyDescent="0.25">
      <c r="A30" s="7"/>
      <c r="B30" s="7"/>
      <c r="G30" s="2"/>
      <c r="I30" s="8"/>
      <c r="J30" s="8"/>
      <c r="K30" s="8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255" ht="14.45" customHeight="1" x14ac:dyDescent="0.25">
      <c r="A31"/>
      <c r="B31" s="7"/>
      <c r="C31" s="7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14.45" customHeight="1" x14ac:dyDescent="0.25">
      <c r="A32"/>
      <c r="B32" s="7"/>
      <c r="C32" s="7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</sheetData>
  <mergeCells count="26">
    <mergeCell ref="B11:C11"/>
    <mergeCell ref="A1:M1"/>
    <mergeCell ref="A5:B5"/>
    <mergeCell ref="C5:M5"/>
    <mergeCell ref="A6:B6"/>
    <mergeCell ref="C6:M6"/>
    <mergeCell ref="A3:M3"/>
    <mergeCell ref="A7:B7"/>
    <mergeCell ref="C7:M7"/>
    <mergeCell ref="A8:M8"/>
    <mergeCell ref="A9:A10"/>
    <mergeCell ref="B9:C10"/>
    <mergeCell ref="D9:D10"/>
    <mergeCell ref="E9:E10"/>
    <mergeCell ref="F9:F10"/>
    <mergeCell ref="A12:K12"/>
    <mergeCell ref="A21:E21"/>
    <mergeCell ref="A22:E22"/>
    <mergeCell ref="A14:M14"/>
    <mergeCell ref="A17:M17"/>
    <mergeCell ref="A18:E18"/>
    <mergeCell ref="A19:E19"/>
    <mergeCell ref="A20:E20"/>
    <mergeCell ref="A13:K13"/>
    <mergeCell ref="A16:C16"/>
    <mergeCell ref="A15:M15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ПоповаТатьяна</cp:lastModifiedBy>
  <cp:lastPrinted>2026-05-27T02:29:16Z</cp:lastPrinted>
  <dcterms:created xsi:type="dcterms:W3CDTF">2020-11-24T08:13:39Z</dcterms:created>
  <dcterms:modified xsi:type="dcterms:W3CDTF">2026-05-27T02:29:39Z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