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K9" i="3"/>
  <c r="N5"/>
  <c r="K5" l="1"/>
  <c r="L5" s="1"/>
  <c r="M5" s="1"/>
  <c r="O5" l="1"/>
  <c r="Q5"/>
  <c r="Q6" s="1"/>
</calcChain>
</file>

<file path=xl/sharedStrings.xml><?xml version="1.0" encoding="utf-8"?>
<sst xmlns="http://schemas.openxmlformats.org/spreadsheetml/2006/main" count="29" uniqueCount="28">
  <si>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</si>
  <si>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</si>
  <si>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</si>
  <si>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</si>
  <si>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</si>
  <si>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</si>
  <si>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</si>
  <si>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</si>
  <si>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</si>
  <si>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</si>
  <si>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</si>
  <si>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</si>
  <si>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</si>
  <si>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ИТОГО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</si>
  <si>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</si>
  <si>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</si>
  <si>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</si>
  <si>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</si>
  <si>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</si>
  <si>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</si>
  <si>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Начальная (максимальная) цена контракта, заключаемая согласно расчету составила  </t>
  </si>
  <si>
    <t>усл.ед</t>
  </si>
  <si>
    <t xml:space="preserve">Расчёт начальной (максимальной) цены контракта     
</t>
  </si>
  <si>
    <t>Приложение 1</t>
  </si>
  <si>
    <t>ИТОГО (П1+П2+П3+G4):</t>
  </si>
  <si>
    <t>Периодический контроль эффективности защиты (защищенности) информации АРМ (в соответствии с п. 2.9 "Требований по технической защите информации, содержащей сведения, составляющие государственную тайну"</t>
  </si>
  <si>
    <t xml:space="preserve">74.90.20.149 </t>
  </si>
  <si>
    <t>Расчет произвел: ведущий экономист отдела ПТР - Е.Н. Титова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</si>
</sst>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  <numFmt numFmtId="168" formatCode="_-* #,##0\ _₽_-;\-* #,##0\ _₽_-;_-* &quot;-&quot;??\ _₽_-;_-@_-"/>
    <numFmt numFmtId="170" formatCode="#,##0.0"/>
  </numFmts>
  <fonts count="1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3" borderId="7" applyNumberFormat="0" applyAlignment="0" applyProtection="0"/>
    <xf numFmtId="43" fontId="16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wrapText="1"/>
    </xf>
    <xf numFmtId="165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left" vertical="center" wrapText="1"/>
    </xf>
    <xf numFmtId="14" fontId="9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8" fontId="2" fillId="0" borderId="5" xfId="2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168" fontId="2" fillId="0" borderId="5" xfId="2" applyNumberFormat="1" applyFont="1" applyFill="1" applyBorder="1" applyAlignment="1">
      <alignment horizontal="center" vertical="center" wrapText="1"/>
    </xf>
    <xf numFmtId="167" fontId="9" fillId="2" borderId="0" xfId="0" applyNumberFormat="1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170" fontId="2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right" vertical="top"/>
    </xf>
    <xf numFmtId="0" fontId="4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/>
    </xf>
    <xf numFmtId="167" fontId="15" fillId="3" borderId="1" xfId="1" applyNumberFormat="1" applyFont="1" applyBorder="1" applyAlignment="1">
      <alignment horizontal="center" vertical="center" readingOrder="1"/>
    </xf>
    <xf numFmtId="167" fontId="15" fillId="3" borderId="4" xfId="1" applyNumberFormat="1" applyFont="1" applyBorder="1" applyAlignment="1">
      <alignment horizontal="center" vertical="center" readingOrder="1"/>
    </xf>
    <xf numFmtId="0" fontId="6" fillId="0" borderId="0" xfId="0" applyFont="1" applyFill="1" applyBorder="1" applyAlignment="1">
      <alignment horizontal="left" vertical="center" wrapText="1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3</xdr:row>
      <xdr:rowOff>904875</xdr:rowOff>
    </xdr:from>
    <xdr:to>
      <xdr:col>12</xdr:col>
      <xdr:colOff>19050</xdr:colOff>
      <xdr:row>3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view="pageBreakPreview" zoomScale="85" zoomScaleNormal="85" zoomScaleSheetLayoutView="85" workbookViewId="0">
      <selection activeCell="K23" sqref="K23"/>
    </sheetView>
  </sheetViews>
  <sheetFormatPr defaultRowHeight="12.75"/>
  <cols>
    <col min="1" max="1" width="3.140625" style="1" customWidth="1"/>
    <col min="2" max="2" width="2.85546875" style="1" hidden="1" customWidth="1"/>
    <col min="3" max="3" width="33.28515625" style="1" customWidth="1"/>
    <col min="4" max="4" width="12.5703125" style="1" hidden="1" customWidth="1"/>
    <col min="5" max="5" width="6.42578125" style="1" customWidth="1"/>
    <col min="6" max="6" width="8.85546875" style="1" customWidth="1"/>
    <col min="7" max="7" width="9.28515625" style="1" customWidth="1"/>
    <col min="8" max="8" width="12.28515625" style="1" customWidth="1"/>
    <col min="9" max="9" width="13.1406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2.5703125" style="1" customWidth="1"/>
    <col min="15" max="15" width="13.7109375" style="1" customWidth="1"/>
    <col min="16" max="16" width="16.140625" style="1" customWidth="1"/>
    <col min="17" max="17" width="16.42578125" style="1" customWidth="1"/>
    <col min="18" max="16384" width="9.140625" style="1"/>
  </cols>
  <sheetData>
    <row r="1" spans="1:17" ht="21" customHeight="1">
      <c r="N1" s="42" t="s">
        <v>23</v>
      </c>
      <c r="O1" s="43"/>
      <c r="P1" s="43"/>
      <c r="Q1" s="43"/>
    </row>
    <row r="2" spans="1:17" ht="25.5" customHeight="1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9" customHeight="1">
      <c r="A3" s="45" t="s">
        <v>0</v>
      </c>
      <c r="B3" s="45" t="s">
        <v>2</v>
      </c>
      <c r="C3" s="45" t="s">
        <v>2</v>
      </c>
      <c r="D3" s="24"/>
      <c r="E3" s="24"/>
      <c r="F3" s="46" t="s">
        <v>1</v>
      </c>
      <c r="G3" s="46" t="s">
        <v>3</v>
      </c>
      <c r="H3" s="48" t="s">
        <v>17</v>
      </c>
      <c r="I3" s="48" t="s">
        <v>18</v>
      </c>
      <c r="J3" s="48" t="s">
        <v>19</v>
      </c>
      <c r="K3" s="53" t="s">
        <v>10</v>
      </c>
      <c r="L3" s="53"/>
      <c r="M3" s="53"/>
      <c r="N3" s="54" t="s">
        <v>9</v>
      </c>
      <c r="O3" s="54"/>
      <c r="P3" s="54"/>
      <c r="Q3" s="54"/>
    </row>
    <row r="4" spans="1:17" ht="159" customHeight="1">
      <c r="A4" s="45"/>
      <c r="B4" s="46"/>
      <c r="C4" s="45"/>
      <c r="D4" s="25"/>
      <c r="E4" s="25" t="s">
        <v>14</v>
      </c>
      <c r="F4" s="47"/>
      <c r="G4" s="47"/>
      <c r="H4" s="48"/>
      <c r="I4" s="48"/>
      <c r="J4" s="48"/>
      <c r="K4" s="26" t="s">
        <v>5</v>
      </c>
      <c r="L4" s="26" t="s">
        <v>4</v>
      </c>
      <c r="M4" s="2" t="s">
        <v>15</v>
      </c>
      <c r="N4" s="29" t="s">
        <v>16</v>
      </c>
      <c r="O4" s="3" t="s">
        <v>6</v>
      </c>
      <c r="P4" s="3" t="s">
        <v>7</v>
      </c>
      <c r="Q4" s="3" t="s">
        <v>8</v>
      </c>
    </row>
    <row r="5" spans="1:17" ht="94.5" customHeight="1">
      <c r="A5" s="30">
        <v>1</v>
      </c>
      <c r="B5" s="14" t="s">
        <v>12</v>
      </c>
      <c r="C5" s="22" t="s">
        <v>25</v>
      </c>
      <c r="D5" s="16"/>
      <c r="E5" s="16" t="s">
        <v>26</v>
      </c>
      <c r="F5" s="31" t="s">
        <v>21</v>
      </c>
      <c r="G5" s="38">
        <v>1</v>
      </c>
      <c r="H5" s="15">
        <v>102000</v>
      </c>
      <c r="I5" s="15">
        <v>110000</v>
      </c>
      <c r="J5" s="15">
        <v>105000</v>
      </c>
      <c r="K5" s="11">
        <f>ROUND((H5+J5+I5)/3,2)</f>
        <v>105666.67</v>
      </c>
      <c r="L5" s="9">
        <f>SQRT(((SUM((POWER(H5-K5,2)),(POWER(I5-K5,2)),(POWER(J5-K5,2)))/(COLUMNS(H5:J5)-1))))</f>
        <v>4041.4518843294422</v>
      </c>
      <c r="M5" s="10">
        <f>L5/K5*100</f>
        <v>3.8247177509515935</v>
      </c>
      <c r="N5" s="11">
        <f>((G5/3)*(SUM(H5:J5)))</f>
        <v>105666.66666666666</v>
      </c>
      <c r="O5" s="41">
        <f>N5/G5</f>
        <v>105666.66666666666</v>
      </c>
      <c r="P5" s="11">
        <v>105666</v>
      </c>
      <c r="Q5" s="11">
        <f>P5*G5</f>
        <v>105666</v>
      </c>
    </row>
    <row r="6" spans="1:17" s="21" customFormat="1" ht="21" customHeight="1">
      <c r="A6" s="2"/>
      <c r="B6" s="18"/>
      <c r="C6" s="33" t="s">
        <v>13</v>
      </c>
      <c r="D6" s="18"/>
      <c r="E6" s="18"/>
      <c r="F6" s="31"/>
      <c r="G6" s="32"/>
      <c r="H6" s="27"/>
      <c r="I6" s="27"/>
      <c r="J6" s="27"/>
      <c r="K6" s="19"/>
      <c r="L6" s="20"/>
      <c r="M6" s="20"/>
      <c r="N6" s="55" t="s">
        <v>24</v>
      </c>
      <c r="O6" s="56"/>
      <c r="P6" s="57"/>
      <c r="Q6" s="12">
        <f>SUM(Q5:Q5)</f>
        <v>105666</v>
      </c>
    </row>
    <row r="8" spans="1:17" s="37" customFormat="1" ht="17.2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17"/>
      <c r="L8" s="34"/>
      <c r="M8" s="34"/>
      <c r="N8" s="35"/>
      <c r="O8" s="36"/>
      <c r="P8" s="35"/>
      <c r="Q8" s="35"/>
    </row>
    <row r="9" spans="1:17" ht="32.25" customHeight="1">
      <c r="A9" s="58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59">
        <f>Q6</f>
        <v>105666</v>
      </c>
      <c r="L9" s="60"/>
      <c r="M9" s="39"/>
      <c r="N9" s="39"/>
      <c r="O9" s="40"/>
      <c r="P9" s="40"/>
      <c r="Q9" s="40"/>
    </row>
    <row r="10" spans="1:17" s="4" customFormat="1" ht="15.75" hidden="1">
      <c r="A10" s="49"/>
      <c r="B10" s="49"/>
      <c r="C10" s="49"/>
      <c r="D10" s="49"/>
      <c r="E10" s="49"/>
      <c r="F10" s="49"/>
      <c r="G10" s="49"/>
      <c r="H10" s="7"/>
      <c r="I10" s="7"/>
      <c r="J10" s="8"/>
    </row>
    <row r="11" spans="1:17" s="4" customFormat="1" ht="15.75">
      <c r="A11" s="28"/>
      <c r="B11" s="28"/>
      <c r="C11" s="28"/>
      <c r="D11" s="28"/>
      <c r="E11" s="28"/>
      <c r="F11" s="28"/>
      <c r="G11" s="28"/>
      <c r="H11" s="7"/>
      <c r="I11" s="7"/>
      <c r="J11" s="8"/>
    </row>
    <row r="12" spans="1:17" s="4" customFormat="1" ht="15.75">
      <c r="A12" s="50" t="s">
        <v>27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17" s="4" customFormat="1" ht="15.75">
      <c r="A13" s="13"/>
      <c r="B13" s="13"/>
      <c r="C13" s="13"/>
      <c r="D13" s="13"/>
      <c r="E13" s="13"/>
      <c r="F13" s="13"/>
      <c r="G13" s="6"/>
      <c r="H13" s="7"/>
      <c r="I13" s="7"/>
      <c r="J13" s="8"/>
      <c r="K13" s="28"/>
      <c r="L13" s="28"/>
    </row>
    <row r="14" spans="1:17" s="4" customFormat="1" ht="11.25" hidden="1" customHeight="1">
      <c r="A14" s="13"/>
      <c r="B14" s="13"/>
      <c r="C14" s="13"/>
      <c r="D14" s="13"/>
      <c r="E14" s="13"/>
      <c r="F14" s="13"/>
      <c r="G14" s="6"/>
      <c r="H14" s="7"/>
      <c r="I14" s="7"/>
      <c r="J14" s="8"/>
      <c r="K14" s="28"/>
      <c r="L14" s="28"/>
    </row>
    <row r="15" spans="1:17" ht="19.5" customHeight="1">
      <c r="A15" s="51" t="s">
        <v>11</v>
      </c>
      <c r="B15" s="52"/>
      <c r="C15" s="52"/>
      <c r="D15" s="52"/>
      <c r="E15" s="52"/>
      <c r="F15" s="52"/>
      <c r="G15" s="52"/>
      <c r="H15" s="52"/>
      <c r="I15" s="52"/>
      <c r="J15" s="52"/>
      <c r="K15" s="5"/>
      <c r="L15" s="23">
        <v>46128</v>
      </c>
    </row>
  </sheetData>
  <mergeCells count="19">
    <mergeCell ref="A10:G10"/>
    <mergeCell ref="A12:P12"/>
    <mergeCell ref="A15:J15"/>
    <mergeCell ref="J3:J4"/>
    <mergeCell ref="K3:M3"/>
    <mergeCell ref="N3:Q3"/>
    <mergeCell ref="N6:P6"/>
    <mergeCell ref="A9:J9"/>
    <mergeCell ref="K9:L9"/>
    <mergeCell ref="A8:J8"/>
    <mergeCell ref="N1:Q1"/>
    <mergeCell ref="A2:Q2"/>
    <mergeCell ref="A3:A4"/>
    <mergeCell ref="B3:B4"/>
    <mergeCell ref="C3:C4"/>
    <mergeCell ref="F3:F4"/>
    <mergeCell ref="G3:G4"/>
    <mergeCell ref="H3:H4"/>
    <mergeCell ref="I3:I4"/>
  </mergeCells>
  <pageMargins left="0.11811023622047245" right="0.11811023622047245" top="0.15748031496062992" bottom="0.15748031496062992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titova</cp:lastModifiedBy>
  <cp:lastPrinted>2026-04-16T09:56:52Z</cp:lastPrinted>
  <dcterms:created xsi:type="dcterms:W3CDTF">2014-01-15T18:15:09Z</dcterms:created>
  <dcterms:modified xsi:type="dcterms:W3CDTF">2026-04-16T09:56:55Z</dcterms:modified>
</cp:coreProperties>
</file>