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60" windowWidth="23040" windowHeight="8775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Лист1!$A$1:$O$26</definedName>
  </definedNames>
  <calcPr calcId="152511"/>
</workbook>
</file>

<file path=xl/calcChain.xml><?xml version="1.0" encoding="utf-8"?>
<calcChain xmlns="http://schemas.openxmlformats.org/spreadsheetml/2006/main">
  <c r="M17" i="1" l="1"/>
  <c r="N18" i="1" s="1"/>
  <c r="M16" i="1"/>
  <c r="J16" i="1"/>
  <c r="J17" i="1" l="1"/>
</calcChain>
</file>

<file path=xl/sharedStrings.xml><?xml version="1.0" encoding="utf-8"?>
<sst xmlns="http://schemas.openxmlformats.org/spreadsheetml/2006/main" count="54" uniqueCount="38">
  <si>
    <t>№ п/п</t>
  </si>
  <si>
    <t>Цена за ед. (руб.)</t>
  </si>
  <si>
    <t>Коэффициент вариации (v)</t>
  </si>
  <si>
    <t xml:space="preserve">Кол-во </t>
  </si>
  <si>
    <t>Итоговое значение НМЦК (ЦК) (руб.)</t>
  </si>
  <si>
    <t>Наименование товара, работы, услуги по КТРУ</t>
  </si>
  <si>
    <t>Наименование товара, работы, услуги согласно описанию объекта закупки</t>
  </si>
  <si>
    <t>Типовая принадлежность</t>
  </si>
  <si>
    <t>Единица измерений</t>
  </si>
  <si>
    <t>Ценовые значения анализа рынка</t>
  </si>
  <si>
    <t>Ср. рыночная цена за единицу
(руб.)</t>
  </si>
  <si>
    <t>Цена за единицу с учетом нормативных затрат</t>
  </si>
  <si>
    <t>Итого цена единицы товара (работы, услуги) в том числе с учетом ЛБО (руб.)</t>
  </si>
  <si>
    <t>х</t>
  </si>
  <si>
    <t>Начальная сумма цен единиц товара</t>
  </si>
  <si>
    <t>Начальная сумма единиц работы (услуги)</t>
  </si>
  <si>
    <t>Максимальное значение цены контракта в соответствии с лимитами бюджетных обязательств</t>
  </si>
  <si>
    <t>Всего
НМЦК (ЦК)/ цена единицы товара (работы, услуги) с учетом ЛБО (руб.)</t>
  </si>
  <si>
    <t>Расчет ЦК</t>
  </si>
  <si>
    <t>Итого НМЦК (ЦК)</t>
  </si>
  <si>
    <t>штука</t>
  </si>
  <si>
    <t>* - цена за единицу товара с учетом нормативных затрат Приказа №3н от 31 марта 2025  (ФОИВ)</t>
  </si>
  <si>
    <t>Цена государственного контракта (ЦК) обосновывается по наименьшему КП</t>
  </si>
  <si>
    <t xml:space="preserve">Обоснование цены контракта, заключаемого с единственным поставщиком
(подрядчиком, исполнителем) (ЦК) </t>
  </si>
  <si>
    <t>Источник № 1
Вх. № 6341 от 04.06.2026</t>
  </si>
  <si>
    <t>Источник № 1
Вх. № 6342 от 04.06.2026</t>
  </si>
  <si>
    <t>Источник № 1
Вх. № 6344 от 04.06.2026</t>
  </si>
  <si>
    <t>Шило канцелярское
Код позиции КТРУ:  
25.99.23.000-00000025</t>
  </si>
  <si>
    <t>Шило канцелярское</t>
  </si>
  <si>
    <t>Кнопки-гвоздики цветные (50 штук)</t>
  </si>
  <si>
    <t>упаковка</t>
  </si>
  <si>
    <t>150,00*</t>
  </si>
  <si>
    <t>350,00*</t>
  </si>
  <si>
    <t>Дата подготовки обоснования (ЦК): 05.06.2026</t>
  </si>
  <si>
    <r>
      <t xml:space="preserve">Предмет контракта: </t>
    </r>
    <r>
      <rPr>
        <sz val="14"/>
        <color theme="1"/>
        <rFont val="Times New Roman"/>
        <family val="1"/>
        <charset val="204"/>
      </rPr>
      <t>Поставка канцелярских принадлежностей для обеспечения нужд Управления Федеральной службы по ветеринарному и фитосанитарному надзору по Владимирской, Костромской и Ивановской областям, Управления Федеральной службы по ветеринарному и фитосанитарному надзору по Рязанской и Тамбовской областям</t>
    </r>
  </si>
  <si>
    <r>
      <t xml:space="preserve">Реквизиты запросов ценовой информации (в т.ч. в ЕИС): </t>
    </r>
    <r>
      <rPr>
        <sz val="14"/>
        <rFont val="Times New Roman"/>
        <family val="1"/>
        <charset val="204"/>
      </rPr>
      <t>Запрос направлен в 10 организаций: исх. № 50-07-22/3392 от 22.05.2026, в ЕИС от 21.05.2026 г. № 0828100000726000505
Ответ получен от 3 (трех) организаций, на основании данной информации произведен расчет НМЦК (ЦК):  Источник № 1 - вх. № 6341 от 04.06.2026,  Источник № 2 - вх. № 6342 от 04.06.2026,  Источник № 3 - вх. 6344 от 04.06.2026.</t>
    </r>
  </si>
  <si>
    <t>Кнопка канцелярская
Код позиции КТРУ:
25.93.14.130-00000001</t>
  </si>
  <si>
    <r>
      <t xml:space="preserve">Используемый метод определения  цены контракта: </t>
    </r>
    <r>
      <rPr>
        <sz val="14"/>
        <color theme="1"/>
        <rFont val="Times New Roman"/>
        <family val="1"/>
        <charset val="204"/>
      </rPr>
      <t>В соответствии со статьей 22 Закона о контрактной системе № 44-ФЗ для определения ЦК применяется метод сопоставимых рыночных цен (анализ рынка) с использованием ценовой информации, полученной  полученной от Поставщиков, обладающих опытом поставок соответствующего товара.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</si>
</sst>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0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0" xfId="0" applyAlignment="1">
      <alignment wrapText="1"/>
    </xf>
    <xf numFmtId="0" fontId="0" fillId="0" borderId="0" xfId="0" applyFill="1"/>
    <xf numFmtId="0" fontId="0" fillId="0" borderId="0" xfId="0" applyFill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wrapText="1"/>
    </xf>
    <xf numFmtId="0" fontId="1" fillId="0" borderId="0" xfId="0" applyFont="1" applyFill="1" applyAlignment="1">
      <alignment vertical="top" wrapText="1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wrapText="1"/>
    </xf>
    <xf numFmtId="0" fontId="5" fillId="0" borderId="0" xfId="0" applyFont="1" applyAlignment="1">
      <alignment horizont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0" fontId="5" fillId="0" borderId="6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2" fontId="5" fillId="0" borderId="6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/>
    </xf>
    <xf numFmtId="4" fontId="6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left" vertical="top" wrapText="1"/>
    </xf>
    <xf numFmtId="2" fontId="6" fillId="0" borderId="0" xfId="0" applyNumberFormat="1" applyFont="1" applyFill="1" applyAlignment="1">
      <alignment horizontal="left" vertical="top" wrapText="1"/>
    </xf>
    <xf numFmtId="2" fontId="6" fillId="0" borderId="6" xfId="0" applyNumberFormat="1" applyFont="1" applyFill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/>
    </xf>
    <xf numFmtId="0" fontId="6" fillId="0" borderId="1" xfId="0" applyFont="1" applyFill="1" applyBorder="1" applyAlignment="1">
      <alignment horizontal="right" vertical="center" wrapText="1"/>
    </xf>
    <xf numFmtId="0" fontId="5" fillId="0" borderId="2" xfId="0" applyFont="1" applyBorder="1" applyAlignment="1">
      <alignment horizontal="right" vertical="center" wrapText="1"/>
    </xf>
    <xf numFmtId="0" fontId="5" fillId="0" borderId="3" xfId="0" applyFont="1" applyBorder="1" applyAlignment="1">
      <alignment horizontal="right" vertical="center" wrapText="1"/>
    </xf>
    <xf numFmtId="0" fontId="5" fillId="0" borderId="7" xfId="0" applyFont="1" applyBorder="1" applyAlignment="1">
      <alignment horizontal="right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3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7" fillId="0" borderId="0" xfId="0" applyFont="1" applyFill="1" applyAlignment="1">
      <alignment horizontal="left" vertical="top" wrapText="1"/>
    </xf>
    <xf numFmtId="0" fontId="3" fillId="0" borderId="0" xfId="0" applyFont="1" applyFill="1" applyAlignment="1">
      <alignment horizontal="left" wrapText="1"/>
    </xf>
    <xf numFmtId="0" fontId="5" fillId="0" borderId="0" xfId="0" applyFont="1" applyFill="1" applyAlignment="1">
      <alignment horizontal="left" wrapText="1"/>
    </xf>
    <xf numFmtId="0" fontId="6" fillId="0" borderId="0" xfId="0" applyFont="1" applyFill="1" applyAlignment="1">
      <alignment horizontal="left" vertical="center" wrapText="1"/>
    </xf>
    <xf numFmtId="0" fontId="0" fillId="0" borderId="0" xfId="0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26"/>
  <sheetViews>
    <sheetView tabSelected="1" view="pageBreakPreview" zoomScale="50" zoomScaleNormal="60" zoomScaleSheetLayoutView="50" workbookViewId="0">
      <selection activeCell="A7" sqref="A7:O7"/>
    </sheetView>
  </sheetViews>
  <sheetFormatPr defaultRowHeight="15" x14ac:dyDescent="0.25"/>
  <cols>
    <col min="1" max="1" width="12" customWidth="1"/>
    <col min="2" max="3" width="31.28515625" customWidth="1"/>
    <col min="4" max="4" width="23.85546875" customWidth="1"/>
    <col min="5" max="5" width="13.85546875" customWidth="1"/>
    <col min="6" max="6" width="11.42578125" customWidth="1"/>
    <col min="7" max="9" width="15.7109375" customWidth="1"/>
    <col min="10" max="10" width="9.42578125" customWidth="1"/>
    <col min="11" max="11" width="11.5703125" customWidth="1"/>
    <col min="12" max="12" width="13.140625" customWidth="1"/>
    <col min="13" max="13" width="15.140625" customWidth="1"/>
    <col min="14" max="15" width="16.7109375" customWidth="1"/>
    <col min="17" max="17" width="17.5703125" customWidth="1"/>
  </cols>
  <sheetData>
    <row r="1" spans="1:25" ht="38.25" customHeight="1" x14ac:dyDescent="0.25">
      <c r="A1" s="48" t="s">
        <v>23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5" ht="9" customHeight="1" x14ac:dyDescent="0.3">
      <c r="A2" s="7"/>
      <c r="B2" s="50"/>
      <c r="C2" s="50"/>
      <c r="D2" s="50"/>
      <c r="E2" s="50"/>
      <c r="F2" s="50"/>
      <c r="G2" s="51"/>
      <c r="H2" s="51"/>
      <c r="I2" s="51"/>
      <c r="J2" s="51"/>
      <c r="K2" s="51"/>
      <c r="L2" s="51"/>
      <c r="M2" s="51"/>
      <c r="N2" s="51"/>
      <c r="O2" s="51"/>
      <c r="P2" s="2"/>
      <c r="Q2" s="2"/>
      <c r="R2" s="2"/>
      <c r="S2" s="2"/>
      <c r="T2" s="2"/>
      <c r="U2" s="2"/>
      <c r="V2" s="2"/>
      <c r="W2" s="2"/>
      <c r="X2" s="2"/>
      <c r="Y2" s="2"/>
    </row>
    <row r="3" spans="1:25" ht="18.75" x14ac:dyDescent="0.3">
      <c r="A3" s="57" t="s">
        <v>33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2"/>
      <c r="Q3" s="2"/>
      <c r="R3" s="2"/>
      <c r="S3" s="2"/>
      <c r="T3" s="2"/>
      <c r="U3" s="2"/>
      <c r="V3" s="2"/>
      <c r="W3" s="2"/>
      <c r="X3" s="2"/>
      <c r="Y3" s="2"/>
    </row>
    <row r="4" spans="1:25" ht="9" customHeight="1" x14ac:dyDescent="0.3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2"/>
      <c r="Q4" s="2"/>
      <c r="R4" s="2"/>
      <c r="S4" s="2"/>
      <c r="T4" s="2"/>
      <c r="U4" s="2"/>
      <c r="V4" s="2"/>
      <c r="W4" s="2"/>
      <c r="X4" s="2"/>
      <c r="Y4" s="2"/>
    </row>
    <row r="5" spans="1:25" ht="42" customHeight="1" x14ac:dyDescent="0.25">
      <c r="A5" s="52" t="s">
        <v>34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2"/>
      <c r="Q5" s="2"/>
      <c r="R5" s="2"/>
      <c r="S5" s="2"/>
      <c r="T5" s="2"/>
      <c r="U5" s="2"/>
      <c r="V5" s="2"/>
      <c r="W5" s="2"/>
      <c r="X5" s="2"/>
      <c r="Y5" s="2"/>
    </row>
    <row r="6" spans="1:25" ht="9" customHeight="1" x14ac:dyDescent="0.3">
      <c r="A6" s="7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2"/>
      <c r="Q6" s="2"/>
      <c r="R6" s="2"/>
      <c r="S6" s="2"/>
      <c r="T6" s="2"/>
      <c r="U6" s="2"/>
      <c r="V6" s="2"/>
      <c r="W6" s="2"/>
      <c r="X6" s="2"/>
      <c r="Y6" s="2"/>
    </row>
    <row r="7" spans="1:25" ht="41.25" customHeight="1" x14ac:dyDescent="0.25">
      <c r="A7" s="54" t="s">
        <v>37</v>
      </c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2"/>
      <c r="Q7" s="2"/>
      <c r="R7" s="2"/>
      <c r="S7" s="2"/>
      <c r="T7" s="2"/>
      <c r="U7" s="2"/>
      <c r="V7" s="2"/>
      <c r="W7" s="2"/>
      <c r="X7" s="2"/>
      <c r="Y7" s="2"/>
    </row>
    <row r="8" spans="1:25" ht="60" customHeight="1" x14ac:dyDescent="0.25">
      <c r="A8" s="56" t="s">
        <v>35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"/>
      <c r="Q8" s="2"/>
      <c r="R8" s="2"/>
      <c r="S8" s="2"/>
      <c r="T8" s="2"/>
      <c r="U8" s="2"/>
      <c r="V8" s="2"/>
      <c r="W8" s="2"/>
      <c r="X8" s="2"/>
      <c r="Y8" s="2"/>
    </row>
    <row r="9" spans="1:25" ht="9" customHeight="1" x14ac:dyDescent="0.25">
      <c r="A9" s="59"/>
      <c r="B9" s="60"/>
      <c r="C9" s="60"/>
      <c r="D9" s="60"/>
      <c r="E9" s="60"/>
      <c r="F9" s="60"/>
      <c r="G9" s="60"/>
      <c r="H9" s="60"/>
      <c r="I9" s="60"/>
      <c r="J9" s="60"/>
      <c r="K9" s="60"/>
      <c r="L9" s="60"/>
      <c r="M9" s="60"/>
      <c r="N9" s="60"/>
      <c r="O9" s="60"/>
      <c r="P9" s="2"/>
      <c r="Q9" s="2"/>
      <c r="R9" s="2"/>
      <c r="S9" s="2"/>
      <c r="T9" s="2"/>
      <c r="U9" s="2"/>
      <c r="V9" s="2"/>
      <c r="W9" s="2"/>
      <c r="X9" s="2"/>
      <c r="Y9" s="2"/>
    </row>
    <row r="10" spans="1:25" ht="9" customHeight="1" x14ac:dyDescent="0.3">
      <c r="A10" s="47"/>
      <c r="B10" s="47"/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8"/>
      <c r="N10" s="8"/>
      <c r="O10" s="8"/>
      <c r="P10" s="2"/>
      <c r="Q10" s="2"/>
      <c r="R10" s="2"/>
      <c r="S10" s="2"/>
      <c r="T10" s="2"/>
      <c r="U10" s="2"/>
      <c r="V10" s="2"/>
      <c r="W10" s="2"/>
      <c r="X10" s="2"/>
      <c r="Y10" s="2"/>
    </row>
    <row r="11" spans="1:25" s="1" customFormat="1" ht="24.75" customHeight="1" x14ac:dyDescent="0.25">
      <c r="A11" s="36" t="s">
        <v>0</v>
      </c>
      <c r="B11" s="36" t="s">
        <v>5</v>
      </c>
      <c r="C11" s="36" t="s">
        <v>6</v>
      </c>
      <c r="D11" s="36" t="s">
        <v>7</v>
      </c>
      <c r="E11" s="36" t="s">
        <v>8</v>
      </c>
      <c r="F11" s="39" t="s">
        <v>3</v>
      </c>
      <c r="G11" s="41" t="s">
        <v>18</v>
      </c>
      <c r="H11" s="42"/>
      <c r="I11" s="42"/>
      <c r="J11" s="42"/>
      <c r="K11" s="42"/>
      <c r="L11" s="42"/>
      <c r="M11" s="43"/>
      <c r="N11" s="44" t="s">
        <v>12</v>
      </c>
      <c r="O11" s="33" t="s">
        <v>17</v>
      </c>
      <c r="P11" s="3"/>
      <c r="Q11" s="3"/>
      <c r="R11" s="3"/>
      <c r="S11" s="3"/>
      <c r="T11" s="3"/>
      <c r="U11" s="3"/>
      <c r="V11" s="3"/>
      <c r="W11" s="3"/>
      <c r="X11" s="3"/>
      <c r="Y11" s="3"/>
    </row>
    <row r="12" spans="1:25" s="5" customFormat="1" ht="27.75" customHeight="1" x14ac:dyDescent="0.25">
      <c r="A12" s="37"/>
      <c r="B12" s="37"/>
      <c r="C12" s="37"/>
      <c r="D12" s="37"/>
      <c r="E12" s="37"/>
      <c r="F12" s="39"/>
      <c r="G12" s="39" t="s">
        <v>9</v>
      </c>
      <c r="H12" s="39"/>
      <c r="I12" s="39"/>
      <c r="J12" s="36" t="s">
        <v>2</v>
      </c>
      <c r="K12" s="36" t="s">
        <v>10</v>
      </c>
      <c r="L12" s="44" t="s">
        <v>11</v>
      </c>
      <c r="M12" s="36" t="s">
        <v>4</v>
      </c>
      <c r="N12" s="45"/>
      <c r="O12" s="34"/>
      <c r="P12" s="3"/>
      <c r="Q12" s="3"/>
      <c r="R12" s="3"/>
      <c r="S12" s="3"/>
      <c r="T12" s="3"/>
      <c r="U12" s="3"/>
      <c r="V12" s="3"/>
      <c r="W12" s="3"/>
      <c r="X12" s="3"/>
      <c r="Y12" s="3"/>
    </row>
    <row r="13" spans="1:25" s="5" customFormat="1" ht="63.75" customHeight="1" x14ac:dyDescent="0.25">
      <c r="A13" s="37"/>
      <c r="B13" s="37"/>
      <c r="C13" s="37"/>
      <c r="D13" s="37"/>
      <c r="E13" s="37"/>
      <c r="F13" s="39"/>
      <c r="G13" s="24" t="s">
        <v>24</v>
      </c>
      <c r="H13" s="24" t="s">
        <v>25</v>
      </c>
      <c r="I13" s="24" t="s">
        <v>26</v>
      </c>
      <c r="J13" s="37"/>
      <c r="K13" s="37"/>
      <c r="L13" s="45"/>
      <c r="M13" s="37"/>
      <c r="N13" s="45"/>
      <c r="O13" s="34"/>
      <c r="P13" s="3"/>
      <c r="Q13" s="3"/>
      <c r="R13" s="3"/>
      <c r="S13" s="3"/>
      <c r="T13" s="3"/>
      <c r="U13" s="3"/>
      <c r="V13" s="3"/>
      <c r="W13" s="3"/>
      <c r="X13" s="3"/>
      <c r="Y13" s="3"/>
    </row>
    <row r="14" spans="1:25" s="5" customFormat="1" ht="45.75" customHeight="1" x14ac:dyDescent="0.25">
      <c r="A14" s="38"/>
      <c r="B14" s="38"/>
      <c r="C14" s="38"/>
      <c r="D14" s="38"/>
      <c r="E14" s="38"/>
      <c r="F14" s="39"/>
      <c r="G14" s="11" t="s">
        <v>1</v>
      </c>
      <c r="H14" s="12" t="s">
        <v>1</v>
      </c>
      <c r="I14" s="11" t="s">
        <v>1</v>
      </c>
      <c r="J14" s="38"/>
      <c r="K14" s="38"/>
      <c r="L14" s="46"/>
      <c r="M14" s="38"/>
      <c r="N14" s="46"/>
      <c r="O14" s="35"/>
      <c r="P14" s="3"/>
      <c r="Q14" s="3"/>
      <c r="R14" s="3"/>
      <c r="S14" s="3"/>
      <c r="T14" s="3"/>
      <c r="U14" s="3"/>
      <c r="V14" s="3"/>
      <c r="W14" s="3"/>
      <c r="X14" s="3"/>
      <c r="Y14" s="3"/>
    </row>
    <row r="15" spans="1:25" s="4" customFormat="1" ht="24.75" customHeight="1" x14ac:dyDescent="0.25">
      <c r="A15" s="13">
        <v>1</v>
      </c>
      <c r="B15" s="14">
        <v>2</v>
      </c>
      <c r="C15" s="14">
        <v>3</v>
      </c>
      <c r="D15" s="14">
        <v>4</v>
      </c>
      <c r="E15" s="14">
        <v>5</v>
      </c>
      <c r="F15" s="14">
        <v>6</v>
      </c>
      <c r="G15" s="14">
        <v>7</v>
      </c>
      <c r="H15" s="14">
        <v>8</v>
      </c>
      <c r="I15" s="14">
        <v>9</v>
      </c>
      <c r="J15" s="14">
        <v>10</v>
      </c>
      <c r="K15" s="14">
        <v>11</v>
      </c>
      <c r="L15" s="15">
        <v>12</v>
      </c>
      <c r="M15" s="14">
        <v>13</v>
      </c>
      <c r="N15" s="14">
        <v>14</v>
      </c>
      <c r="O15" s="14">
        <v>15</v>
      </c>
      <c r="P15" s="3"/>
      <c r="Q15" s="3"/>
      <c r="R15" s="3"/>
      <c r="S15" s="3"/>
      <c r="T15" s="3"/>
      <c r="U15" s="3"/>
      <c r="V15" s="3"/>
      <c r="W15" s="3"/>
      <c r="X15" s="3"/>
      <c r="Y15" s="3"/>
    </row>
    <row r="16" spans="1:25" s="5" customFormat="1" ht="73.5" customHeight="1" x14ac:dyDescent="0.25">
      <c r="A16" s="13">
        <v>1</v>
      </c>
      <c r="B16" s="15" t="s">
        <v>36</v>
      </c>
      <c r="C16" s="15" t="s">
        <v>36</v>
      </c>
      <c r="D16" s="15" t="s">
        <v>29</v>
      </c>
      <c r="E16" s="15" t="s">
        <v>30</v>
      </c>
      <c r="F16" s="15">
        <v>10</v>
      </c>
      <c r="G16" s="17">
        <v>77</v>
      </c>
      <c r="H16" s="17">
        <v>79.5</v>
      </c>
      <c r="I16" s="17">
        <v>76.2</v>
      </c>
      <c r="J16" s="17">
        <f t="shared" ref="J16" si="0">STDEV(G16:I16)/AVERAGE(G16:I16)*100</f>
        <v>2.2192954591620713</v>
      </c>
      <c r="K16" s="22" t="s">
        <v>13</v>
      </c>
      <c r="L16" s="17" t="s">
        <v>31</v>
      </c>
      <c r="M16" s="22">
        <f>G16*F16</f>
        <v>770</v>
      </c>
      <c r="N16" s="22" t="s">
        <v>13</v>
      </c>
      <c r="O16" s="22" t="s">
        <v>13</v>
      </c>
      <c r="P16" s="3"/>
      <c r="Q16" s="3"/>
      <c r="R16" s="3"/>
      <c r="S16" s="3"/>
      <c r="T16" s="3"/>
      <c r="U16" s="3"/>
      <c r="V16" s="3"/>
      <c r="W16" s="3"/>
      <c r="X16" s="3"/>
      <c r="Y16" s="3"/>
    </row>
    <row r="17" spans="1:25" s="5" customFormat="1" ht="73.5" customHeight="1" x14ac:dyDescent="0.25">
      <c r="A17" s="16">
        <v>2</v>
      </c>
      <c r="B17" s="15" t="s">
        <v>27</v>
      </c>
      <c r="C17" s="15" t="s">
        <v>27</v>
      </c>
      <c r="D17" s="15" t="s">
        <v>28</v>
      </c>
      <c r="E17" s="15" t="s">
        <v>20</v>
      </c>
      <c r="F17" s="15">
        <v>8</v>
      </c>
      <c r="G17" s="17">
        <v>225</v>
      </c>
      <c r="H17" s="17">
        <v>261</v>
      </c>
      <c r="I17" s="17">
        <v>273.10000000000002</v>
      </c>
      <c r="J17" s="17">
        <f t="shared" ref="J17" si="1">STDEV(G17:I17)/AVERAGE(G17:I17)*100</f>
        <v>9.8880484599007463</v>
      </c>
      <c r="K17" s="22" t="s">
        <v>13</v>
      </c>
      <c r="L17" s="17" t="s">
        <v>32</v>
      </c>
      <c r="M17" s="22">
        <f>G17*F17</f>
        <v>1800</v>
      </c>
      <c r="N17" s="22" t="s">
        <v>13</v>
      </c>
      <c r="O17" s="22" t="s">
        <v>13</v>
      </c>
      <c r="P17" s="3"/>
      <c r="Q17" s="3"/>
      <c r="R17" s="3"/>
      <c r="S17" s="3"/>
      <c r="T17" s="3"/>
      <c r="U17" s="3"/>
      <c r="V17" s="3"/>
      <c r="W17" s="3"/>
      <c r="X17" s="3"/>
      <c r="Y17" s="3"/>
    </row>
    <row r="18" spans="1:25" ht="26.25" customHeight="1" x14ac:dyDescent="0.25">
      <c r="A18" s="40" t="s">
        <v>19</v>
      </c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23">
        <f>SUM(M16:M17)</f>
        <v>2570</v>
      </c>
      <c r="O18" s="18" t="s">
        <v>13</v>
      </c>
    </row>
    <row r="19" spans="1:25" ht="26.25" customHeight="1" x14ac:dyDescent="0.25">
      <c r="A19" s="40" t="s">
        <v>14</v>
      </c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18" t="s">
        <v>13</v>
      </c>
      <c r="O19" s="18" t="s">
        <v>13</v>
      </c>
    </row>
    <row r="20" spans="1:25" ht="26.25" customHeight="1" x14ac:dyDescent="0.25">
      <c r="A20" s="30" t="s">
        <v>15</v>
      </c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2"/>
      <c r="N20" s="18" t="s">
        <v>13</v>
      </c>
      <c r="O20" s="18" t="s">
        <v>13</v>
      </c>
    </row>
    <row r="21" spans="1:25" ht="26.25" customHeight="1" x14ac:dyDescent="0.25">
      <c r="A21" s="29" t="s">
        <v>16</v>
      </c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10" t="s">
        <v>13</v>
      </c>
      <c r="O21" s="19" t="s">
        <v>13</v>
      </c>
    </row>
    <row r="22" spans="1:25" ht="17.25" customHeight="1" x14ac:dyDescent="0.25">
      <c r="A22" s="25"/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</row>
    <row r="23" spans="1:25" ht="17.25" customHeight="1" x14ac:dyDescent="0.25">
      <c r="A23" s="20"/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1"/>
    </row>
    <row r="24" spans="1:25" ht="24" customHeight="1" x14ac:dyDescent="0.25">
      <c r="A24" s="25" t="s">
        <v>21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</row>
    <row r="25" spans="1:25" ht="25.5" customHeight="1" x14ac:dyDescent="0.25">
      <c r="A25" s="25" t="s">
        <v>22</v>
      </c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6"/>
    </row>
    <row r="26" spans="1:25" ht="26.25" customHeight="1" x14ac:dyDescent="0.25">
      <c r="A26" s="27"/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</row>
  </sheetData>
  <mergeCells count="30">
    <mergeCell ref="A10:L10"/>
    <mergeCell ref="A1:O1"/>
    <mergeCell ref="B2:O2"/>
    <mergeCell ref="A5:O5"/>
    <mergeCell ref="A7:O7"/>
    <mergeCell ref="A8:O8"/>
    <mergeCell ref="A3:O3"/>
    <mergeCell ref="A9:O9"/>
    <mergeCell ref="O11:O14"/>
    <mergeCell ref="E11:E14"/>
    <mergeCell ref="F11:F14"/>
    <mergeCell ref="A11:A14"/>
    <mergeCell ref="A19:M19"/>
    <mergeCell ref="M12:M14"/>
    <mergeCell ref="G11:M11"/>
    <mergeCell ref="N11:N14"/>
    <mergeCell ref="A18:M18"/>
    <mergeCell ref="C11:C14"/>
    <mergeCell ref="B11:B14"/>
    <mergeCell ref="D11:D14"/>
    <mergeCell ref="G12:I12"/>
    <mergeCell ref="J12:J14"/>
    <mergeCell ref="K12:K14"/>
    <mergeCell ref="L12:L14"/>
    <mergeCell ref="A24:O24"/>
    <mergeCell ref="A26:O26"/>
    <mergeCell ref="A22:O22"/>
    <mergeCell ref="A21:M21"/>
    <mergeCell ref="A20:M20"/>
    <mergeCell ref="A25:N25"/>
  </mergeCells>
  <pageMargins left="0.62992125984251968" right="0.43307086614173229" top="0.59055118110236227" bottom="0.39370078740157483" header="0.11811023622047245" footer="0.11811023622047245"/>
  <pageSetup paperSize="9" scale="36" orientation="portrait" horizontalDpi="300" verticalDpi="300" r:id="rId1"/>
  <ignoredErrors>
    <ignoredError sqref="J17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2026-06-09T11:17:53Z</dcterms:modified>
</cp:coreProperties>
</file>