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\Закупки\2026\Запчасти ПК\"/>
    </mc:Choice>
  </mc:AlternateContent>
  <bookViews>
    <workbookView xWindow="0" yWindow="0" windowWidth="28800" windowHeight="11700"/>
  </bookViews>
  <sheets>
    <sheet name="Расчет цены (2)" sheetId="3" r:id="rId1"/>
  </sheets>
  <calcPr calcId="162913"/>
</workbook>
</file>

<file path=xl/calcChain.xml><?xml version="1.0" encoding="utf-8"?>
<calcChain xmlns="http://schemas.openxmlformats.org/spreadsheetml/2006/main">
  <c r="N20" i="3" l="1"/>
  <c r="N19" i="3"/>
  <c r="N18" i="3"/>
  <c r="N17" i="3"/>
  <c r="N16" i="3"/>
  <c r="N15" i="3"/>
  <c r="N14" i="3"/>
  <c r="N13" i="3"/>
  <c r="N12" i="3"/>
  <c r="M19" i="3"/>
  <c r="M18" i="3"/>
  <c r="M17" i="3"/>
  <c r="M16" i="3"/>
  <c r="M15" i="3"/>
  <c r="M14" i="3"/>
  <c r="M13" i="3"/>
  <c r="M12" i="3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K12" i="3"/>
  <c r="J12" i="3"/>
  <c r="L14" i="3" l="1"/>
  <c r="L15" i="3"/>
  <c r="L18" i="3"/>
  <c r="L16" i="3"/>
  <c r="L19" i="3"/>
  <c r="L12" i="3"/>
  <c r="L13" i="3"/>
  <c r="L17" i="3"/>
  <c r="M10" i="3" l="1"/>
  <c r="N10" i="3" s="1"/>
  <c r="K10" i="3"/>
  <c r="L10" i="3" s="1"/>
  <c r="J10" i="3"/>
  <c r="M9" i="3"/>
  <c r="N9" i="3" s="1"/>
  <c r="K9" i="3"/>
  <c r="J9" i="3"/>
  <c r="M8" i="3"/>
  <c r="N8" i="3" s="1"/>
  <c r="K8" i="3"/>
  <c r="J8" i="3"/>
  <c r="M7" i="3"/>
  <c r="N7" i="3" s="1"/>
  <c r="K7" i="3"/>
  <c r="J7" i="3"/>
  <c r="L9" i="3" l="1"/>
  <c r="L7" i="3"/>
  <c r="L8" i="3"/>
  <c r="M11" i="3" l="1"/>
  <c r="N11" i="3" s="1"/>
  <c r="K11" i="3"/>
  <c r="J11" i="3"/>
  <c r="L11" i="3" l="1"/>
</calcChain>
</file>

<file path=xl/sharedStrings.xml><?xml version="1.0" encoding="utf-8"?>
<sst xmlns="http://schemas.openxmlformats.org/spreadsheetml/2006/main" count="89" uniqueCount="41">
  <si>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</si>
  <si>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</si>
  <si>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</si>
  <si>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</si>
  <si>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</si>
  <si>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</si>
  <si>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</si>
  <si>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</si>
  <si>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</si>
  <si>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</si>
  <si>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</si>
  <si>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</si>
  <si>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</si>
  <si>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</si>
  <si>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</si>
  <si>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</si>
  <si>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Дата подготовки обоснования НМЦК: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</si>
  <si>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</si>
  <si>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</si>
  <si>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</si>
  <si>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</si>
  <si>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Основные характеристики объекта закупки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</si>
  <si>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</si>
  <si>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Наименование объекта закупки</t>
  </si>
  <si>
    <t>шт.</t>
  </si>
  <si>
    <t>Silicon Power Blaze B05 32Гб флеш-накопитель, USB 3.2 Type-A</t>
  </si>
  <si>
    <t>128 ГБ USB-флеш-накопитель, USB 2.0, USB 3.0, до 30 мб/сек, Металл, серебристый</t>
  </si>
  <si>
    <t>Western Digital 4 ТБ Внутренний жесткий диск, 3.5", 5400 об/мин, SATA III 6 Гбит/с (WD10PURX)</t>
  </si>
  <si>
    <t>32 ГБ Карта памяти microSD, microSDHC Canvas Select, Class 10, V10, запись - 80 Мбайт/сек, чтение - 90 Мбайт/сек, Карта памяти - 1 шт., адаптер SD - 1 шт.</t>
  </si>
  <si>
    <t>LTE Модем ZTE F30Pro USB Wi-Fi VPN Firewall +Router ext black</t>
  </si>
  <si>
    <t xml:space="preserve"> -</t>
  </si>
  <si>
    <t>Печка 302111018801 для Pantum BM5100ADN, BP5100DN </t>
  </si>
  <si>
    <t xml:space="preserve">Комплект роликов (3шт) PANTUM P3300 M7300 M7200 M7100 M6800 M6700 </t>
  </si>
  <si>
    <t>Резиновый (прижимной) вал для Pantum P2200 P2500 M7100 BP5100 BM5100</t>
  </si>
  <si>
    <t>Магнитный вал в сборе Hi-Black HP LJ 1010/1012/1015/3015, Тип 1.6</t>
  </si>
  <si>
    <t>Тефлоновый вал PANTUM M7100 M7200 M7300 P3010 M3300 M6700 M6800 Совместимый</t>
  </si>
  <si>
    <t>Ракель для Pantum M7100DN, M6700DW, M6800FDW, M6700D, M7100DW, M7300FDN, P3010D, M7102DN</t>
  </si>
  <si>
    <t>Термоблок (печка) в сборе совместимый для Pantum P3010, P3300, M6700, M6800, M7100, M7200, M7300, узел закрепления, фьюзер</t>
  </si>
  <si>
    <t>Фотобарабан GalaPrint DL-420 с чипом для принтеров Pantum P3010D/P3300/M6700/M6800/M7100 и др. 12000 копий лазерный, совместимый</t>
  </si>
  <si>
    <t>Начальная (максимальная) цена контракта принята в сумме 125 695,08 руб. (сто двадцать пять тысяч шестьсот девяносто пять рублей 08 копеек).</t>
  </si>
  <si>
    <t>Предмет контракта: Запчасти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</si>
</sst>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/>
    <xf numFmtId="0" fontId="4" fillId="0" borderId="0" xfId="0" applyFont="1" applyFill="1"/>
    <xf numFmtId="4" fontId="4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  <xf numFmtId="0" fontId="1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workbookViewId="0">
      <selection activeCell="A4" sqref="A4:N4"/>
    </sheetView>
  </sheetViews>
  <sheetFormatPr defaultColWidth="9.140625" defaultRowHeight="12.75" x14ac:dyDescent="0.2"/>
  <cols>
    <col min="1" max="1" width="3.140625" style="1" customWidth="1"/>
    <col min="2" max="2" width="28.42578125" style="1" customWidth="1"/>
    <col min="3" max="3" width="21" style="1" customWidth="1"/>
    <col min="4" max="4" width="5.85546875" style="1" customWidth="1"/>
    <col min="5" max="5" width="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 x14ac:dyDescent="0.2">
      <c r="A1" s="35" t="s">
        <v>15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30" customHeight="1" x14ac:dyDescent="0.2">
      <c r="A2" s="33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56.25" customHeight="1" x14ac:dyDescent="0.2">
      <c r="A3" s="34" t="s">
        <v>40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47.25" customHeight="1" x14ac:dyDescent="0.2">
      <c r="A4" s="39" t="s">
        <v>22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39" customHeight="1" x14ac:dyDescent="0.2">
      <c r="A5" s="40" t="s">
        <v>0</v>
      </c>
      <c r="B5" s="40" t="s">
        <v>23</v>
      </c>
      <c r="C5" s="41" t="s">
        <v>21</v>
      </c>
      <c r="D5" s="41" t="s">
        <v>1</v>
      </c>
      <c r="E5" s="41" t="s">
        <v>2</v>
      </c>
      <c r="F5" s="43" t="s">
        <v>8</v>
      </c>
      <c r="G5" s="44"/>
      <c r="H5" s="44"/>
      <c r="I5" s="45"/>
      <c r="J5" s="46" t="s">
        <v>18</v>
      </c>
      <c r="K5" s="46"/>
      <c r="L5" s="46"/>
      <c r="M5" s="47" t="s">
        <v>12</v>
      </c>
      <c r="N5" s="49" t="s">
        <v>19</v>
      </c>
    </row>
    <row r="6" spans="1:14" ht="135.75" customHeight="1" x14ac:dyDescent="0.2">
      <c r="A6" s="41"/>
      <c r="B6" s="40"/>
      <c r="C6" s="42"/>
      <c r="D6" s="42"/>
      <c r="E6" s="42"/>
      <c r="F6" s="4" t="s">
        <v>9</v>
      </c>
      <c r="G6" s="4" t="s">
        <v>10</v>
      </c>
      <c r="H6" s="4" t="s">
        <v>11</v>
      </c>
      <c r="I6" s="4" t="s">
        <v>6</v>
      </c>
      <c r="J6" s="8" t="s">
        <v>5</v>
      </c>
      <c r="K6" s="2" t="s">
        <v>3</v>
      </c>
      <c r="L6" s="3" t="s">
        <v>4</v>
      </c>
      <c r="M6" s="48"/>
      <c r="N6" s="50"/>
    </row>
    <row r="7" spans="1:14" ht="63.75" customHeight="1" x14ac:dyDescent="0.2">
      <c r="A7" s="21">
        <v>1</v>
      </c>
      <c r="B7" s="20" t="s">
        <v>25</v>
      </c>
      <c r="C7" s="9" t="s">
        <v>17</v>
      </c>
      <c r="D7" s="22" t="s">
        <v>24</v>
      </c>
      <c r="E7" s="22">
        <v>5</v>
      </c>
      <c r="F7" s="24">
        <v>1239.8399999999999</v>
      </c>
      <c r="G7" s="24">
        <v>1259.52</v>
      </c>
      <c r="H7" s="24" t="s">
        <v>30</v>
      </c>
      <c r="I7" s="24" t="s">
        <v>7</v>
      </c>
      <c r="J7" s="8">
        <f t="shared" ref="J7:J10" si="0">AVERAGE(F7:H7)</f>
        <v>1249.6799999999998</v>
      </c>
      <c r="K7" s="8">
        <f t="shared" ref="K7:K10" si="1">STDEV(F7:H7)</f>
        <v>13.915861453751301</v>
      </c>
      <c r="L7" s="20">
        <f t="shared" ref="L7:L10" si="2">K7/J7*100</f>
        <v>1.1135539861205512</v>
      </c>
      <c r="M7" s="23">
        <f t="shared" ref="M7:M10" si="3">F7</f>
        <v>1239.8399999999999</v>
      </c>
      <c r="N7" s="25">
        <f t="shared" ref="N7:N10" si="4">E7*M7</f>
        <v>6199.2</v>
      </c>
    </row>
    <row r="8" spans="1:14" ht="48" customHeight="1" x14ac:dyDescent="0.2">
      <c r="A8" s="21">
        <v>2</v>
      </c>
      <c r="B8" s="20" t="s">
        <v>26</v>
      </c>
      <c r="C8" s="9" t="s">
        <v>17</v>
      </c>
      <c r="D8" s="22" t="s">
        <v>24</v>
      </c>
      <c r="E8" s="22">
        <v>6</v>
      </c>
      <c r="F8" s="24">
        <v>558.17999999999995</v>
      </c>
      <c r="G8" s="24">
        <v>567.04</v>
      </c>
      <c r="H8" s="24" t="s">
        <v>30</v>
      </c>
      <c r="I8" s="24" t="s">
        <v>7</v>
      </c>
      <c r="J8" s="8">
        <f t="shared" si="0"/>
        <v>562.6099999999999</v>
      </c>
      <c r="K8" s="8">
        <f t="shared" si="1"/>
        <v>6.2649660813128207</v>
      </c>
      <c r="L8" s="20">
        <f t="shared" si="2"/>
        <v>1.1135539861205492</v>
      </c>
      <c r="M8" s="23">
        <f t="shared" si="3"/>
        <v>558.17999999999995</v>
      </c>
      <c r="N8" s="25">
        <f t="shared" si="4"/>
        <v>3349.08</v>
      </c>
    </row>
    <row r="9" spans="1:14" ht="48" customHeight="1" x14ac:dyDescent="0.2">
      <c r="A9" s="21">
        <v>3</v>
      </c>
      <c r="B9" s="20" t="s">
        <v>27</v>
      </c>
      <c r="C9" s="9" t="s">
        <v>17</v>
      </c>
      <c r="D9" s="22" t="s">
        <v>24</v>
      </c>
      <c r="E9" s="22">
        <v>5</v>
      </c>
      <c r="F9" s="24">
        <v>15001.56</v>
      </c>
      <c r="G9" s="24">
        <v>15239.68</v>
      </c>
      <c r="H9" s="24" t="s">
        <v>30</v>
      </c>
      <c r="I9" s="24" t="s">
        <v>7</v>
      </c>
      <c r="J9" s="8">
        <f t="shared" si="0"/>
        <v>15120.619999999999</v>
      </c>
      <c r="K9" s="8">
        <f t="shared" si="1"/>
        <v>168.37626673614128</v>
      </c>
      <c r="L9" s="20">
        <f t="shared" si="2"/>
        <v>1.1135539861205512</v>
      </c>
      <c r="M9" s="23">
        <f t="shared" si="3"/>
        <v>15001.56</v>
      </c>
      <c r="N9" s="25">
        <f t="shared" si="4"/>
        <v>75007.8</v>
      </c>
    </row>
    <row r="10" spans="1:14" ht="75" customHeight="1" x14ac:dyDescent="0.2">
      <c r="A10" s="21">
        <v>4</v>
      </c>
      <c r="B10" s="20" t="s">
        <v>28</v>
      </c>
      <c r="C10" s="9" t="s">
        <v>17</v>
      </c>
      <c r="D10" s="22" t="s">
        <v>24</v>
      </c>
      <c r="E10" s="22">
        <v>5</v>
      </c>
      <c r="F10" s="24">
        <v>434.7</v>
      </c>
      <c r="G10" s="24">
        <v>441.6</v>
      </c>
      <c r="H10" s="24" t="s">
        <v>30</v>
      </c>
      <c r="I10" s="24" t="s">
        <v>7</v>
      </c>
      <c r="J10" s="8">
        <f t="shared" si="0"/>
        <v>438.15</v>
      </c>
      <c r="K10" s="8">
        <f t="shared" si="1"/>
        <v>4.879036790187202</v>
      </c>
      <c r="L10" s="20">
        <f t="shared" si="2"/>
        <v>1.1135539861205528</v>
      </c>
      <c r="M10" s="23">
        <f t="shared" si="3"/>
        <v>434.7</v>
      </c>
      <c r="N10" s="25">
        <f t="shared" si="4"/>
        <v>2173.5</v>
      </c>
    </row>
    <row r="11" spans="1:14" ht="60.75" customHeight="1" x14ac:dyDescent="0.2">
      <c r="A11" s="17">
        <v>5</v>
      </c>
      <c r="B11" s="19" t="s">
        <v>29</v>
      </c>
      <c r="C11" s="9" t="s">
        <v>17</v>
      </c>
      <c r="D11" s="18" t="s">
        <v>24</v>
      </c>
      <c r="E11" s="18">
        <v>3</v>
      </c>
      <c r="F11" s="24">
        <v>2788.38</v>
      </c>
      <c r="G11" s="24">
        <v>2832.64</v>
      </c>
      <c r="H11" s="24" t="s">
        <v>30</v>
      </c>
      <c r="I11" s="24" t="s">
        <v>7</v>
      </c>
      <c r="J11" s="8">
        <f t="shared" ref="J11:J19" si="5">AVERAGE(F11:H11)</f>
        <v>2810.51</v>
      </c>
      <c r="K11" s="8">
        <f t="shared" ref="K11:K19" si="6">STDEV(F11:H11)</f>
        <v>31.296546135316426</v>
      </c>
      <c r="L11" s="20">
        <f t="shared" ref="L11:L19" si="7">K11/J11*100</f>
        <v>1.1135539861205412</v>
      </c>
      <c r="M11" s="23">
        <f>F11</f>
        <v>2788.38</v>
      </c>
      <c r="N11" s="25">
        <f>E11*M11</f>
        <v>8365.14</v>
      </c>
    </row>
    <row r="12" spans="1:14" ht="54.75" customHeight="1" x14ac:dyDescent="0.2">
      <c r="A12" s="27">
        <v>6</v>
      </c>
      <c r="B12" s="26" t="s">
        <v>31</v>
      </c>
      <c r="C12" s="9" t="s">
        <v>17</v>
      </c>
      <c r="D12" s="28" t="s">
        <v>24</v>
      </c>
      <c r="E12" s="28">
        <v>1</v>
      </c>
      <c r="F12" s="30">
        <v>13172.19</v>
      </c>
      <c r="G12" s="30">
        <v>12865.86</v>
      </c>
      <c r="H12" s="30" t="s">
        <v>30</v>
      </c>
      <c r="I12" s="30" t="s">
        <v>7</v>
      </c>
      <c r="J12" s="8">
        <f t="shared" si="5"/>
        <v>13019.025000000001</v>
      </c>
      <c r="K12" s="8">
        <f t="shared" si="6"/>
        <v>216.60802028087505</v>
      </c>
      <c r="L12" s="26">
        <f t="shared" si="7"/>
        <v>1.6637806616154054</v>
      </c>
      <c r="M12" s="29">
        <f>G12</f>
        <v>12865.86</v>
      </c>
      <c r="N12" s="31">
        <f>G12*E12</f>
        <v>12865.86</v>
      </c>
    </row>
    <row r="13" spans="1:14" ht="54" customHeight="1" x14ac:dyDescent="0.2">
      <c r="A13" s="27">
        <v>7</v>
      </c>
      <c r="B13" s="26" t="s">
        <v>32</v>
      </c>
      <c r="C13" s="9" t="s">
        <v>17</v>
      </c>
      <c r="D13" s="28" t="s">
        <v>24</v>
      </c>
      <c r="E13" s="28">
        <v>1</v>
      </c>
      <c r="F13" s="30">
        <v>677.25</v>
      </c>
      <c r="G13" s="30">
        <v>661.5</v>
      </c>
      <c r="H13" s="30" t="s">
        <v>30</v>
      </c>
      <c r="I13" s="30" t="s">
        <v>7</v>
      </c>
      <c r="J13" s="8">
        <f t="shared" si="5"/>
        <v>669.375</v>
      </c>
      <c r="K13" s="8">
        <f t="shared" si="6"/>
        <v>11.136931803688123</v>
      </c>
      <c r="L13" s="26">
        <f t="shared" si="7"/>
        <v>1.6637806616154061</v>
      </c>
      <c r="M13" s="29">
        <f>G13</f>
        <v>661.5</v>
      </c>
      <c r="N13" s="31">
        <f t="shared" ref="N13:N19" si="8">G13*E13</f>
        <v>661.5</v>
      </c>
    </row>
    <row r="14" spans="1:14" ht="48.75" customHeight="1" x14ac:dyDescent="0.2">
      <c r="A14" s="27">
        <v>8</v>
      </c>
      <c r="B14" s="26" t="s">
        <v>33</v>
      </c>
      <c r="C14" s="9" t="s">
        <v>17</v>
      </c>
      <c r="D14" s="28" t="s">
        <v>24</v>
      </c>
      <c r="E14" s="28">
        <v>2</v>
      </c>
      <c r="F14" s="30">
        <v>1475.76</v>
      </c>
      <c r="G14" s="30">
        <v>1441.44</v>
      </c>
      <c r="H14" s="30" t="s">
        <v>30</v>
      </c>
      <c r="I14" s="30" t="s">
        <v>7</v>
      </c>
      <c r="J14" s="8">
        <f t="shared" si="5"/>
        <v>1458.6</v>
      </c>
      <c r="K14" s="8">
        <f t="shared" si="6"/>
        <v>24.267904730322265</v>
      </c>
      <c r="L14" s="26">
        <f t="shared" si="7"/>
        <v>1.6637806616154029</v>
      </c>
      <c r="M14" s="29">
        <f>G14</f>
        <v>1441.44</v>
      </c>
      <c r="N14" s="31">
        <f t="shared" si="8"/>
        <v>2882.88</v>
      </c>
    </row>
    <row r="15" spans="1:14" ht="46.5" customHeight="1" x14ac:dyDescent="0.2">
      <c r="A15" s="27">
        <v>9</v>
      </c>
      <c r="B15" s="26" t="s">
        <v>34</v>
      </c>
      <c r="C15" s="9" t="s">
        <v>17</v>
      </c>
      <c r="D15" s="28" t="s">
        <v>24</v>
      </c>
      <c r="E15" s="28">
        <v>2</v>
      </c>
      <c r="F15" s="30">
        <v>108.36</v>
      </c>
      <c r="G15" s="30">
        <v>105.84</v>
      </c>
      <c r="H15" s="30" t="s">
        <v>30</v>
      </c>
      <c r="I15" s="30" t="s">
        <v>7</v>
      </c>
      <c r="J15" s="8">
        <f t="shared" si="5"/>
        <v>107.1</v>
      </c>
      <c r="K15" s="8">
        <f t="shared" si="6"/>
        <v>1.781909088590097</v>
      </c>
      <c r="L15" s="26">
        <f t="shared" si="7"/>
        <v>1.6637806616154036</v>
      </c>
      <c r="M15" s="29">
        <f>G15</f>
        <v>105.84</v>
      </c>
      <c r="N15" s="31">
        <f t="shared" si="8"/>
        <v>211.68</v>
      </c>
    </row>
    <row r="16" spans="1:14" ht="58.5" customHeight="1" x14ac:dyDescent="0.2">
      <c r="A16" s="27">
        <v>10</v>
      </c>
      <c r="B16" s="26" t="s">
        <v>35</v>
      </c>
      <c r="C16" s="9" t="s">
        <v>17</v>
      </c>
      <c r="D16" s="28" t="s">
        <v>24</v>
      </c>
      <c r="E16" s="28">
        <v>2</v>
      </c>
      <c r="F16" s="30">
        <v>526.32000000000005</v>
      </c>
      <c r="G16" s="30">
        <v>514.08000000000004</v>
      </c>
      <c r="H16" s="30" t="s">
        <v>30</v>
      </c>
      <c r="I16" s="30" t="s">
        <v>7</v>
      </c>
      <c r="J16" s="8">
        <f t="shared" si="5"/>
        <v>520.20000000000005</v>
      </c>
      <c r="K16" s="8">
        <f t="shared" si="6"/>
        <v>8.6549870017233488</v>
      </c>
      <c r="L16" s="26">
        <f t="shared" si="7"/>
        <v>1.6637806616154069</v>
      </c>
      <c r="M16" s="29">
        <f>G16</f>
        <v>514.08000000000004</v>
      </c>
      <c r="N16" s="31">
        <f t="shared" si="8"/>
        <v>1028.1600000000001</v>
      </c>
    </row>
    <row r="17" spans="1:14" ht="58.5" customHeight="1" x14ac:dyDescent="0.2">
      <c r="A17" s="27">
        <v>11</v>
      </c>
      <c r="B17" s="26" t="s">
        <v>36</v>
      </c>
      <c r="C17" s="9" t="s">
        <v>17</v>
      </c>
      <c r="D17" s="28" t="s">
        <v>24</v>
      </c>
      <c r="E17" s="28">
        <v>4</v>
      </c>
      <c r="F17" s="30">
        <v>454.08</v>
      </c>
      <c r="G17" s="30">
        <v>443.52</v>
      </c>
      <c r="H17" s="30" t="s">
        <v>30</v>
      </c>
      <c r="I17" s="30" t="s">
        <v>7</v>
      </c>
      <c r="J17" s="8">
        <f t="shared" si="5"/>
        <v>448.79999999999995</v>
      </c>
      <c r="K17" s="8">
        <f t="shared" si="6"/>
        <v>7.4670476093299438</v>
      </c>
      <c r="L17" s="26">
        <f t="shared" si="7"/>
        <v>1.6637806616154067</v>
      </c>
      <c r="M17" s="29">
        <f>G17</f>
        <v>443.52</v>
      </c>
      <c r="N17" s="31">
        <f t="shared" si="8"/>
        <v>1774.08</v>
      </c>
    </row>
    <row r="18" spans="1:14" ht="70.5" customHeight="1" x14ac:dyDescent="0.2">
      <c r="A18" s="27">
        <v>12</v>
      </c>
      <c r="B18" s="26" t="s">
        <v>37</v>
      </c>
      <c r="C18" s="9" t="s">
        <v>17</v>
      </c>
      <c r="D18" s="28" t="s">
        <v>24</v>
      </c>
      <c r="E18" s="28">
        <v>1</v>
      </c>
      <c r="F18" s="30">
        <v>8165.7</v>
      </c>
      <c r="G18" s="30">
        <v>7975.8</v>
      </c>
      <c r="H18" s="30" t="s">
        <v>30</v>
      </c>
      <c r="I18" s="30" t="s">
        <v>7</v>
      </c>
      <c r="J18" s="8">
        <f t="shared" si="5"/>
        <v>8070.75</v>
      </c>
      <c r="K18" s="8">
        <f t="shared" si="6"/>
        <v>134.27957774732513</v>
      </c>
      <c r="L18" s="26">
        <f t="shared" si="7"/>
        <v>1.6637806616154029</v>
      </c>
      <c r="M18" s="29">
        <f>G18</f>
        <v>7975.8</v>
      </c>
      <c r="N18" s="31">
        <f t="shared" si="8"/>
        <v>7975.8</v>
      </c>
    </row>
    <row r="19" spans="1:14" ht="74.25" customHeight="1" x14ac:dyDescent="0.2">
      <c r="A19" s="27">
        <v>13</v>
      </c>
      <c r="B19" s="53" t="s">
        <v>38</v>
      </c>
      <c r="C19" s="9" t="s">
        <v>17</v>
      </c>
      <c r="D19" s="28" t="s">
        <v>24</v>
      </c>
      <c r="E19" s="28">
        <v>4</v>
      </c>
      <c r="F19" s="30">
        <v>819.15</v>
      </c>
      <c r="G19" s="30">
        <v>800.1</v>
      </c>
      <c r="H19" s="30" t="s">
        <v>30</v>
      </c>
      <c r="I19" s="30" t="s">
        <v>7</v>
      </c>
      <c r="J19" s="8">
        <f t="shared" si="5"/>
        <v>809.625</v>
      </c>
      <c r="K19" s="8">
        <f t="shared" si="6"/>
        <v>13.470384181603698</v>
      </c>
      <c r="L19" s="26">
        <f t="shared" si="7"/>
        <v>1.6637806616154021</v>
      </c>
      <c r="M19" s="29">
        <f>G19</f>
        <v>800.1</v>
      </c>
      <c r="N19" s="31">
        <f t="shared" si="8"/>
        <v>3200.4</v>
      </c>
    </row>
    <row r="20" spans="1:14" s="6" customFormat="1" ht="23.25" customHeight="1" x14ac:dyDescent="0.25">
      <c r="A20" s="32" t="s">
        <v>13</v>
      </c>
      <c r="B20" s="32"/>
      <c r="C20" s="32"/>
      <c r="D20" s="32"/>
      <c r="E20" s="10"/>
      <c r="F20" s="11"/>
      <c r="G20" s="11"/>
      <c r="H20" s="11"/>
      <c r="I20" s="11"/>
      <c r="J20" s="11"/>
      <c r="K20" s="11"/>
      <c r="L20" s="5"/>
      <c r="M20" s="5"/>
      <c r="N20" s="5">
        <f>SUM(N7:N19)</f>
        <v>125695.08</v>
      </c>
    </row>
    <row r="21" spans="1:1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7"/>
      <c r="M21" s="7"/>
      <c r="N21" s="7"/>
    </row>
    <row r="22" spans="1:14" ht="15.75" x14ac:dyDescent="0.25">
      <c r="A22" s="12"/>
      <c r="B22" s="13" t="s">
        <v>20</v>
      </c>
      <c r="C22" s="12"/>
      <c r="D22" s="12"/>
      <c r="E22" s="12"/>
      <c r="F22" s="14"/>
      <c r="G22" s="12"/>
      <c r="H22" s="12"/>
      <c r="I22" s="12"/>
      <c r="J22" s="12"/>
      <c r="K22" s="12"/>
      <c r="L22" s="7"/>
      <c r="M22" s="7"/>
      <c r="N22" s="7"/>
    </row>
    <row r="23" spans="1:14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7"/>
      <c r="M23" s="7"/>
      <c r="N23" s="7"/>
    </row>
    <row r="24" spans="1:14" ht="15.75" x14ac:dyDescent="0.25">
      <c r="A24" s="12"/>
      <c r="B24" s="51" t="s">
        <v>39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4" ht="15" x14ac:dyDescent="0.25">
      <c r="A26" s="15"/>
      <c r="B26" s="38" t="s">
        <v>16</v>
      </c>
      <c r="C26" s="38"/>
      <c r="D26" s="37">
        <v>46260</v>
      </c>
      <c r="E26" s="37"/>
      <c r="F26" s="37"/>
      <c r="G26" s="15"/>
      <c r="H26" s="15"/>
      <c r="I26" s="15"/>
      <c r="J26" s="15"/>
      <c r="K26" s="15"/>
    </row>
    <row r="27" spans="1:14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4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4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4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4" x14ac:dyDescent="0.2">
      <c r="A31" s="15"/>
      <c r="B31" s="15"/>
      <c r="C31" s="15"/>
      <c r="D31" s="15"/>
      <c r="E31" s="15"/>
      <c r="F31" s="15"/>
      <c r="G31" s="16"/>
      <c r="H31" s="15"/>
      <c r="I31" s="15"/>
      <c r="J31" s="15"/>
      <c r="K31" s="15"/>
    </row>
    <row r="32" spans="1:14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</sheetData>
  <mergeCells count="17">
    <mergeCell ref="B24:N24"/>
    <mergeCell ref="A20:D20"/>
    <mergeCell ref="A2:N2"/>
    <mergeCell ref="A3:N3"/>
    <mergeCell ref="A1:N1"/>
    <mergeCell ref="D26:F26"/>
    <mergeCell ref="B26:C26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user-os01</cp:lastModifiedBy>
  <cp:lastPrinted>2026-08-26T12:06:11Z</cp:lastPrinted>
  <dcterms:created xsi:type="dcterms:W3CDTF">2014-01-15T18:15:09Z</dcterms:created>
  <dcterms:modified xsi:type="dcterms:W3CDTF">2026-08-28T08:48:15Z</dcterms:modified>
</cp:coreProperties>
</file>