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K9" i="2" l="1"/>
  <c r="F9" i="2"/>
  <c r="H9" i="2"/>
  <c r="J9" i="2"/>
  <c r="P9" i="2"/>
  <c r="Q9" i="2" s="1"/>
  <c r="L9" i="2" l="1"/>
  <c r="N9" i="2" s="1"/>
  <c r="O9" i="2" s="1"/>
  <c r="O10" i="2" s="1"/>
  <c r="Q10" i="2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<sst xmlns="http://schemas.openxmlformats.org/spreadsheetml/2006/main" count="33" uniqueCount="29">
  <si>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</si>
  <si>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</si>
  <si>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</si>
  <si>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</si>
  <si>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</si>
  <si>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</si>
  <si>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</si>
  <si>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</si>
  <si>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</si>
  <si>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</si>
  <si>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</si>
  <si>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</si>
  <si>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</si>
  <si>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</si>
  <si>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</si>
  <si>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</si>
  <si>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</si>
  <si>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</si>
  <si>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</si>
  <si>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</si>
  <si>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</si>
  <si>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</si>
  <si>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>20.07.2026 г.</t>
  </si>
  <si>
    <t>Поставка тонометров полуавтоматических</t>
  </si>
  <si>
    <t>Тонометр полуавтоматический OMRON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</si>
  <si>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02-17-05 от 17.02.2026 г.)</t>
    </r>
  </si>
  <si>
    <t xml:space="preserve"> Источники ценовой информации № 2 (№ 49 от 27.02.2026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</si>
  <si>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б/н от 27.02.2026 г.)</t>
    </r>
  </si>
  <si>
    <t>Начальной (максимальной) цены контракта составляет 8 250 (Восемь тысяч двести пятьдесят)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</si>
</sst>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4" fontId="5" fillId="2" borderId="2" xfId="1" applyNumberFormat="1" applyFont="1" applyFill="1" applyBorder="1" applyAlignment="1">
      <alignment horizontal="center" vertical="justify"/>
    </xf>
    <xf numFmtId="4" fontId="5" fillId="2" borderId="2" xfId="1" applyNumberFormat="1" applyFont="1" applyFill="1" applyBorder="1" applyAlignment="1">
      <alignment horizontal="center" vertical="justify" wrapText="1"/>
    </xf>
    <xf numFmtId="4" fontId="5" fillId="0" borderId="2" xfId="1" applyNumberFormat="1" applyFont="1" applyFill="1" applyBorder="1" applyAlignment="1">
      <alignment horizontal="center" vertical="justify"/>
    </xf>
    <xf numFmtId="4" fontId="5" fillId="0" borderId="2" xfId="1" applyNumberFormat="1" applyFont="1" applyBorder="1" applyAlignment="1">
      <alignment horizontal="center" vertical="justify"/>
    </xf>
    <xf numFmtId="0" fontId="10" fillId="0" borderId="5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justify" wrapText="1"/>
    </xf>
    <xf numFmtId="2" fontId="5" fillId="0" borderId="2" xfId="1" applyNumberFormat="1" applyFont="1" applyBorder="1" applyAlignment="1">
      <alignment horizontal="center" vertical="justify" wrapText="1"/>
    </xf>
    <xf numFmtId="0" fontId="8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justify" wrapText="1"/>
    </xf>
    <xf numFmtId="0" fontId="18" fillId="0" borderId="2" xfId="0" applyFont="1" applyBorder="1" applyAlignment="1">
      <alignment wrapText="1"/>
    </xf>
    <xf numFmtId="0" fontId="5" fillId="0" borderId="4" xfId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10" fillId="0" borderId="5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6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B9" sqref="B9"/>
    </sheetView>
  </sheetViews>
  <sheetFormatPr defaultRowHeight="15" x14ac:dyDescent="0.25"/>
  <cols>
    <col min="1" max="1" width="5.140625" style="1" customWidth="1"/>
    <col min="2" max="2" width="27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8"/>
      <c r="W1" s="8"/>
    </row>
    <row r="2" spans="1:25" x14ac:dyDescent="0.25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39" t="s">
        <v>19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8"/>
      <c r="W4" s="8"/>
    </row>
    <row r="5" spans="1:25" x14ac:dyDescent="0.25">
      <c r="A5" s="40" t="s">
        <v>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8"/>
      <c r="W5" s="8"/>
    </row>
    <row r="6" spans="1:25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8"/>
      <c r="W6" s="8"/>
    </row>
    <row r="7" spans="1:25" ht="46.5" customHeight="1" x14ac:dyDescent="0.25">
      <c r="A7" s="28" t="s">
        <v>16</v>
      </c>
      <c r="B7" s="28" t="s">
        <v>15</v>
      </c>
      <c r="C7" s="28" t="s">
        <v>14</v>
      </c>
      <c r="D7" s="28" t="s">
        <v>13</v>
      </c>
      <c r="E7" s="32" t="s">
        <v>25</v>
      </c>
      <c r="F7" s="33"/>
      <c r="G7" s="32" t="s">
        <v>26</v>
      </c>
      <c r="H7" s="33"/>
      <c r="I7" s="32" t="s">
        <v>27</v>
      </c>
      <c r="J7" s="33"/>
      <c r="K7" s="28" t="s">
        <v>12</v>
      </c>
      <c r="L7" s="28" t="s">
        <v>11</v>
      </c>
      <c r="M7" s="28" t="s">
        <v>10</v>
      </c>
      <c r="N7" s="28" t="s">
        <v>9</v>
      </c>
      <c r="O7" s="28" t="s">
        <v>8</v>
      </c>
      <c r="P7" s="30" t="s">
        <v>7</v>
      </c>
      <c r="Q7" s="30" t="s">
        <v>6</v>
      </c>
    </row>
    <row r="8" spans="1:25" ht="84.75" customHeight="1" x14ac:dyDescent="0.25">
      <c r="A8" s="29"/>
      <c r="B8" s="29"/>
      <c r="C8" s="29"/>
      <c r="D8" s="29"/>
      <c r="E8" s="13" t="s">
        <v>5</v>
      </c>
      <c r="F8" s="13" t="s">
        <v>4</v>
      </c>
      <c r="G8" s="13" t="s">
        <v>5</v>
      </c>
      <c r="H8" s="13" t="s">
        <v>4</v>
      </c>
      <c r="I8" s="13" t="s">
        <v>5</v>
      </c>
      <c r="J8" s="13" t="s">
        <v>4</v>
      </c>
      <c r="K8" s="29"/>
      <c r="L8" s="29"/>
      <c r="M8" s="29"/>
      <c r="N8" s="29"/>
      <c r="O8" s="29"/>
      <c r="P8" s="31"/>
      <c r="Q8" s="31"/>
    </row>
    <row r="9" spans="1:25" ht="24.75" x14ac:dyDescent="0.25">
      <c r="A9" s="14">
        <v>1</v>
      </c>
      <c r="B9" s="18" t="s">
        <v>24</v>
      </c>
      <c r="C9" s="17" t="s">
        <v>21</v>
      </c>
      <c r="D9" s="17">
        <v>2</v>
      </c>
      <c r="E9" s="15">
        <v>4125</v>
      </c>
      <c r="F9" s="15">
        <f>E9-(E9/(100+M9)*M9)</f>
        <v>4125</v>
      </c>
      <c r="G9" s="15">
        <v>4207.5</v>
      </c>
      <c r="H9" s="15">
        <f>G9-(G9/(100+M9)*M9)</f>
        <v>4207.5</v>
      </c>
      <c r="I9" s="15">
        <v>4200</v>
      </c>
      <c r="J9" s="15">
        <f>I9-(I9/(100+M9)*M9)</f>
        <v>4200</v>
      </c>
      <c r="K9" s="9">
        <f>(SQRT(((E9-AVERAGE(I9,E9,G9))^2+(I9-AVERAGE(I9,E9,G9))^2+(G9-AVERAGE(E9,G9,I9))^2)/2))/AVERAGE(I9,E9,G9)*100</f>
        <v>1.0920579049009371</v>
      </c>
      <c r="L9" s="10">
        <f>AVERAGE(F9,J9,H9)</f>
        <v>4177.5</v>
      </c>
      <c r="M9" s="14">
        <v>0</v>
      </c>
      <c r="N9" s="11">
        <f>ROUND(L9+L9/100*M9, 2)</f>
        <v>4177.5</v>
      </c>
      <c r="O9" s="11">
        <f>N9*D9</f>
        <v>8355</v>
      </c>
      <c r="P9" s="15">
        <f>MIN(E9,G9,I9)</f>
        <v>4125</v>
      </c>
      <c r="Q9" s="12">
        <f>P9*D9</f>
        <v>8250</v>
      </c>
    </row>
    <row r="10" spans="1:25" ht="35.25" customHeight="1" x14ac:dyDescent="0.25">
      <c r="A10" s="19" t="s">
        <v>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7">
        <f>SUM(O9:O9)</f>
        <v>8355</v>
      </c>
      <c r="P10" s="16"/>
      <c r="Q10" s="7">
        <f>SUM(Q9:Q9)</f>
        <v>8250</v>
      </c>
    </row>
    <row r="11" spans="1:25" ht="41.25" customHeight="1" x14ac:dyDescent="0.25">
      <c r="A11" s="35" t="s">
        <v>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25" ht="15" customHeight="1" x14ac:dyDescent="0.25">
      <c r="A12" s="26" t="s">
        <v>28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6"/>
      <c r="V12" s="5"/>
      <c r="W12" s="5"/>
      <c r="X12" s="5"/>
      <c r="Y12" s="5"/>
    </row>
    <row r="13" spans="1:25" ht="149.25" customHeight="1" x14ac:dyDescent="0.25">
      <c r="A13" s="34" t="s">
        <v>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4"/>
      <c r="W13" s="4"/>
      <c r="X13" s="4"/>
      <c r="Y13" s="4"/>
    </row>
    <row r="14" spans="1:25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2" t="s">
        <v>0</v>
      </c>
      <c r="B15" s="23"/>
      <c r="C15" s="24" t="s">
        <v>22</v>
      </c>
      <c r="D15" s="2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5">
    <mergeCell ref="K7:K8"/>
    <mergeCell ref="L7:L8"/>
    <mergeCell ref="M7:M8"/>
    <mergeCell ref="A7:A8"/>
    <mergeCell ref="A1:U1"/>
    <mergeCell ref="A2:U2"/>
    <mergeCell ref="A4:U4"/>
    <mergeCell ref="A5:U5"/>
    <mergeCell ref="A6:U6"/>
    <mergeCell ref="A10:N10"/>
    <mergeCell ref="A15:B15"/>
    <mergeCell ref="C15:D15"/>
    <mergeCell ref="A12:T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U13"/>
    <mergeCell ref="A11:S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2026-07-21T04:10:13Z</dcterms:modified>
</cp:coreProperties>
</file>